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vhn\"/>
    </mc:Choice>
  </mc:AlternateContent>
  <xr:revisionPtr revIDLastSave="0" documentId="13_ncr:1_{25E97768-9D17-4724-ADA1-230D1FE459D4}" xr6:coauthVersionLast="47" xr6:coauthVersionMax="47" xr10:uidLastSave="{00000000-0000-0000-0000-000000000000}"/>
  <bookViews>
    <workbookView xWindow="-120" yWindow="-120" windowWidth="29040" windowHeight="15840" xr2:uid="{69A94D62-F8CF-42D6-8BDA-15EB331CBA31}"/>
  </bookViews>
  <sheets>
    <sheet name="Korrs rechnen 1" sheetId="1" r:id="rId1"/>
    <sheet name="Korrs rechnen 2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4" i="1" l="1"/>
  <c r="H14" i="4"/>
  <c r="I14" i="4" s="1"/>
  <c r="H13" i="4"/>
  <c r="I13" i="4" s="1"/>
  <c r="H12" i="4"/>
  <c r="I12" i="4" s="1"/>
  <c r="H11" i="4"/>
  <c r="H10" i="4"/>
  <c r="H9" i="4"/>
  <c r="H8" i="4"/>
  <c r="H7" i="4"/>
  <c r="J25" i="4"/>
  <c r="E16" i="4"/>
  <c r="H6" i="4" s="1"/>
  <c r="I6" i="4" s="1"/>
  <c r="E15" i="4"/>
  <c r="D15" i="4"/>
  <c r="D16" i="4" s="1"/>
  <c r="I11" i="4"/>
  <c r="I9" i="4"/>
  <c r="I8" i="4"/>
  <c r="I7" i="4"/>
  <c r="I8" i="1"/>
  <c r="J25" i="1"/>
  <c r="E15" i="1"/>
  <c r="E16" i="1" s="1"/>
  <c r="I9" i="1" s="1"/>
  <c r="D15" i="1"/>
  <c r="D16" i="1" s="1"/>
  <c r="F6" i="4" l="1"/>
  <c r="J6" i="4" s="1"/>
  <c r="F10" i="4"/>
  <c r="G10" i="4" s="1"/>
  <c r="F7" i="4"/>
  <c r="F14" i="4"/>
  <c r="J14" i="4" s="1"/>
  <c r="F12" i="4"/>
  <c r="J12" i="4" s="1"/>
  <c r="F9" i="4"/>
  <c r="F8" i="4"/>
  <c r="F13" i="4"/>
  <c r="G13" i="4" s="1"/>
  <c r="F11" i="4"/>
  <c r="G11" i="4" s="1"/>
  <c r="J13" i="4"/>
  <c r="I10" i="4"/>
  <c r="I15" i="4" s="1"/>
  <c r="G6" i="4"/>
  <c r="G12" i="1"/>
  <c r="G10" i="1"/>
  <c r="G14" i="1"/>
  <c r="G13" i="1"/>
  <c r="J9" i="1"/>
  <c r="F6" i="1"/>
  <c r="H6" i="1"/>
  <c r="I11" i="1"/>
  <c r="I14" i="1"/>
  <c r="I7" i="1"/>
  <c r="I10" i="1"/>
  <c r="I13" i="1"/>
  <c r="J11" i="4" l="1"/>
  <c r="J10" i="4"/>
  <c r="G12" i="4"/>
  <c r="J8" i="4"/>
  <c r="G8" i="4"/>
  <c r="G14" i="4"/>
  <c r="J9" i="4"/>
  <c r="G9" i="4"/>
  <c r="G7" i="4"/>
  <c r="J7" i="4"/>
  <c r="I15" i="1"/>
  <c r="G9" i="1"/>
  <c r="J11" i="1"/>
  <c r="J12" i="1"/>
  <c r="I12" i="1"/>
  <c r="J10" i="1"/>
  <c r="J13" i="1"/>
  <c r="J14" i="1"/>
  <c r="I6" i="1"/>
  <c r="G11" i="1"/>
  <c r="J8" i="1"/>
  <c r="G8" i="1"/>
  <c r="G6" i="1"/>
  <c r="J6" i="1"/>
  <c r="J7" i="1"/>
  <c r="G7" i="1"/>
  <c r="G15" i="4" l="1"/>
  <c r="J15" i="4"/>
  <c r="G15" i="1"/>
  <c r="J15" i="1"/>
</calcChain>
</file>

<file path=xl/sharedStrings.xml><?xml version="1.0" encoding="utf-8"?>
<sst xmlns="http://schemas.openxmlformats.org/spreadsheetml/2006/main" count="42" uniqueCount="21">
  <si>
    <t>Demiray</t>
  </si>
  <si>
    <t>Farid</t>
  </si>
  <si>
    <t>Nurdin</t>
  </si>
  <si>
    <t>Wolfgang</t>
  </si>
  <si>
    <t>Amir</t>
  </si>
  <si>
    <t>Yael</t>
  </si>
  <si>
    <t>Claudia</t>
  </si>
  <si>
    <t>Michael</t>
  </si>
  <si>
    <t>Summe</t>
  </si>
  <si>
    <t>Mittelwert</t>
  </si>
  <si>
    <t>Tamara</t>
  </si>
  <si>
    <t>Ethik</t>
  </si>
  <si>
    <t>Recht I</t>
  </si>
  <si>
    <t>Teilnehmende</t>
  </si>
  <si>
    <t>i</t>
  </si>
  <si>
    <t>*</t>
  </si>
  <si>
    <t xml:space="preserve"> = </t>
  </si>
  <si>
    <t>Punkte in</t>
  </si>
  <si>
    <r>
      <t>Korrelation r</t>
    </r>
    <r>
      <rPr>
        <b/>
        <vertAlign val="subscript"/>
        <sz val="16"/>
        <color theme="1"/>
        <rFont val="Calibri"/>
        <family val="2"/>
        <scheme val="minor"/>
      </rPr>
      <t>xy</t>
    </r>
    <r>
      <rPr>
        <b/>
        <sz val="16"/>
        <color theme="1"/>
        <rFont val="Calibri"/>
        <family val="2"/>
        <scheme val="minor"/>
      </rPr>
      <t xml:space="preserve"> = </t>
    </r>
  </si>
  <si>
    <r>
      <t>x</t>
    </r>
    <r>
      <rPr>
        <b/>
        <i/>
        <vertAlign val="subscript"/>
        <sz val="11"/>
        <color rgb="FFFF0000"/>
        <rFont val="Calibri"/>
        <family val="2"/>
        <scheme val="minor"/>
      </rPr>
      <t>i</t>
    </r>
  </si>
  <si>
    <r>
      <t>y</t>
    </r>
    <r>
      <rPr>
        <b/>
        <i/>
        <vertAlign val="subscript"/>
        <sz val="11"/>
        <color rgb="FF00B050"/>
        <rFont val="Calibri"/>
        <family val="2"/>
        <scheme val="minor"/>
      </rPr>
      <t>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</si>
</sst>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bscript"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vertAlign val="subscript"/>
      <sz val="11"/>
      <color rgb="FFFF0000"/>
      <name val="Calibri"/>
      <family val="2"/>
      <scheme val="minor"/>
    </font>
    <font>
      <b/>
      <i/>
      <vertAlign val="subscript"/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99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2" fontId="2" fillId="0" borderId="0" xfId="0" applyNumberFormat="1" applyFont="1"/>
    <xf numFmtId="2" fontId="3" fillId="0" borderId="0" xfId="0" applyNumberFormat="1" applyFont="1"/>
    <xf numFmtId="0" fontId="0" fillId="2" borderId="2" xfId="0" applyFill="1" applyBorder="1"/>
    <xf numFmtId="0" fontId="0" fillId="2" borderId="0" xfId="0" applyFill="1"/>
    <xf numFmtId="0" fontId="0" fillId="2" borderId="7" xfId="0" applyFill="1" applyBorder="1"/>
    <xf numFmtId="0" fontId="0" fillId="2" borderId="7" xfId="0" applyFill="1" applyBorder="1" applyAlignment="1">
      <alignment horizontal="center" vertical="center"/>
    </xf>
    <xf numFmtId="0" fontId="5" fillId="0" borderId="0" xfId="0" applyFont="1"/>
    <xf numFmtId="0" fontId="10" fillId="0" borderId="0" xfId="0" applyFont="1"/>
    <xf numFmtId="0" fontId="5" fillId="0" borderId="9" xfId="0" applyFont="1" applyBorder="1"/>
    <xf numFmtId="0" fontId="0" fillId="0" borderId="9" xfId="0" applyBorder="1" applyAlignment="1">
      <alignment vertical="center"/>
    </xf>
    <xf numFmtId="0" fontId="0" fillId="0" borderId="9" xfId="0" applyBorder="1"/>
    <xf numFmtId="0" fontId="1" fillId="5" borderId="9" xfId="0" applyFont="1" applyFill="1" applyBorder="1"/>
    <xf numFmtId="0" fontId="1" fillId="4" borderId="9" xfId="0" applyFont="1" applyFill="1" applyBorder="1"/>
    <xf numFmtId="0" fontId="1" fillId="3" borderId="9" xfId="0" applyFont="1" applyFill="1" applyBorder="1"/>
    <xf numFmtId="0" fontId="4" fillId="6" borderId="0" xfId="0" applyFont="1" applyFill="1"/>
    <xf numFmtId="0" fontId="4" fillId="6" borderId="9" xfId="0" applyFont="1" applyFill="1" applyBorder="1"/>
    <xf numFmtId="0" fontId="9" fillId="6" borderId="0" xfId="0" applyFont="1" applyFill="1"/>
    <xf numFmtId="0" fontId="9" fillId="6" borderId="9" xfId="0" applyFont="1" applyFill="1" applyBorder="1"/>
    <xf numFmtId="0" fontId="0" fillId="7" borderId="0" xfId="0" applyFill="1"/>
    <xf numFmtId="2" fontId="0" fillId="7" borderId="0" xfId="0" applyNumberFormat="1" applyFill="1"/>
    <xf numFmtId="0" fontId="7" fillId="0" borderId="7" xfId="0" applyFont="1" applyBorder="1" applyAlignment="1">
      <alignment horizontal="center" wrapText="1"/>
    </xf>
    <xf numFmtId="0" fontId="8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4" fillId="5" borderId="7" xfId="0" applyFont="1" applyFill="1" applyBorder="1" applyAlignment="1" applyProtection="1">
      <alignment horizontal="center" vertical="center"/>
      <protection locked="0"/>
    </xf>
    <xf numFmtId="0" fontId="14" fillId="4" borderId="7" xfId="0" applyFont="1" applyFill="1" applyBorder="1" applyAlignment="1" applyProtection="1">
      <alignment horizontal="center"/>
      <protection locked="0"/>
    </xf>
    <xf numFmtId="0" fontId="4" fillId="0" borderId="0" xfId="0" applyFont="1"/>
    <xf numFmtId="0" fontId="18" fillId="0" borderId="0" xfId="0" applyFont="1"/>
    <xf numFmtId="0" fontId="17" fillId="0" borderId="0" xfId="0" applyFont="1"/>
    <xf numFmtId="0" fontId="19" fillId="0" borderId="9" xfId="0" applyFont="1" applyBorder="1" applyAlignment="1">
      <alignment horizontal="center"/>
    </xf>
    <xf numFmtId="1" fontId="4" fillId="2" borderId="11" xfId="0" applyNumberFormat="1" applyFont="1" applyFill="1" applyBorder="1" applyProtection="1">
      <protection locked="0"/>
    </xf>
    <xf numFmtId="1" fontId="18" fillId="2" borderId="11" xfId="0" applyNumberFormat="1" applyFont="1" applyFill="1" applyBorder="1" applyProtection="1">
      <protection locked="0"/>
    </xf>
    <xf numFmtId="1" fontId="4" fillId="6" borderId="0" xfId="0" applyNumberFormat="1" applyFont="1" applyFill="1"/>
    <xf numFmtId="1" fontId="18" fillId="6" borderId="0" xfId="0" applyNumberFormat="1" applyFont="1" applyFill="1"/>
    <xf numFmtId="0" fontId="0" fillId="0" borderId="7" xfId="0" applyBorder="1"/>
    <xf numFmtId="0" fontId="4" fillId="2" borderId="11" xfId="0" applyFont="1" applyFill="1" applyBorder="1" applyProtection="1">
      <protection locked="0"/>
    </xf>
    <xf numFmtId="0" fontId="9" fillId="2" borderId="11" xfId="0" applyFont="1" applyFill="1" applyBorder="1" applyProtection="1">
      <protection locked="0"/>
    </xf>
    <xf numFmtId="0" fontId="4" fillId="2" borderId="12" xfId="0" applyFont="1" applyFill="1" applyBorder="1" applyProtection="1">
      <protection locked="0"/>
    </xf>
    <xf numFmtId="0" fontId="9" fillId="2" borderId="12" xfId="0" applyFont="1" applyFill="1" applyBorder="1" applyProtection="1">
      <protection locked="0"/>
    </xf>
    <xf numFmtId="2" fontId="4" fillId="0" borderId="0" xfId="0" applyNumberFormat="1" applyFont="1"/>
    <xf numFmtId="2" fontId="18" fillId="0" borderId="0" xfId="0" applyNumberFormat="1" applyFont="1"/>
    <xf numFmtId="0" fontId="18" fillId="6" borderId="0" xfId="0" applyFont="1" applyFill="1"/>
    <xf numFmtId="0" fontId="17" fillId="6" borderId="0" xfId="0" applyFont="1" applyFill="1"/>
    <xf numFmtId="1" fontId="1" fillId="5" borderId="9" xfId="0" applyNumberFormat="1" applyFont="1" applyFill="1" applyBorder="1"/>
    <xf numFmtId="1" fontId="1" fillId="4" borderId="9" xfId="0" applyNumberFormat="1" applyFont="1" applyFill="1" applyBorder="1"/>
    <xf numFmtId="1" fontId="1" fillId="3" borderId="9" xfId="0" applyNumberFormat="1" applyFont="1" applyFill="1" applyBorder="1"/>
    <xf numFmtId="0" fontId="20" fillId="0" borderId="0" xfId="0" applyFont="1"/>
    <xf numFmtId="2" fontId="6" fillId="2" borderId="3" xfId="0" applyNumberFormat="1" applyFont="1" applyFill="1" applyBorder="1" applyAlignment="1">
      <alignment horizontal="center" vertical="center"/>
    </xf>
    <xf numFmtId="2" fontId="6" fillId="2" borderId="5" xfId="0" applyNumberFormat="1" applyFont="1" applyFill="1" applyBorder="1" applyAlignment="1">
      <alignment horizontal="center" vertical="center"/>
    </xf>
    <xf numFmtId="2" fontId="6" fillId="2" borderId="8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4" fillId="3" borderId="2" xfId="0" applyFont="1" applyFill="1" applyBorder="1" applyAlignment="1" applyProtection="1">
      <alignment horizontal="center"/>
      <protection locked="0"/>
    </xf>
    <xf numFmtId="0" fontId="13" fillId="2" borderId="2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</cellXfs>
  <cellStyles count="1">
    <cellStyle name="Standard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009900"/>
      <color rgb="FFFFFF99"/>
      <color rgb="FFEAEAEA"/>
      <color rgb="FFCCFFFF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de-DE">
                <a:solidFill>
                  <a:schemeClr val="tx1"/>
                </a:solidFill>
              </a:rPr>
              <a:t>Punkte</a:t>
            </a:r>
            <a:r>
              <a:rPr lang="de-DE" baseline="0">
                <a:solidFill>
                  <a:schemeClr val="tx1"/>
                </a:solidFill>
              </a:rPr>
              <a:t> in den Klausuren zur Recht und Ethik</a:t>
            </a:r>
            <a:endParaRPr lang="de-DE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7.9247594050743664E-2"/>
          <c:y val="0.16245370370370371"/>
          <c:w val="0.87119685039370076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strRef>
              <c:f>'Korrs rechnen 1'!$E$5</c:f>
              <c:strCache>
                <c:ptCount val="1"/>
                <c:pt idx="0">
                  <c:v>yi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6820F9A0-E698-4CC5-9EC5-4DDE91144C2B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B64D-4B22-AAF5-3DB249DD7299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AC9D3C46-E549-4502-B027-73A46857452A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B64D-4B22-AAF5-3DB249DD729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7BC0451E-40B3-434C-81A7-FCA5A57BB610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B64D-4B22-AAF5-3DB249DD7299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6C16C908-F338-4853-AD27-E26715CE4B50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B64D-4B22-AAF5-3DB249DD7299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FDB0AF1F-8ED9-4CF9-8EC3-B3F30F85718A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B64D-4B22-AAF5-3DB249DD7299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03E438EB-2016-4A90-AFCF-2D208133D35E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B64D-4B22-AAF5-3DB249DD7299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3BA95043-B0B7-46D0-BDBE-DD122A603A28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B64D-4B22-AAF5-3DB249DD7299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FB774A93-C275-4358-A619-D087D9B08EE7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B64D-4B22-AAF5-3DB249DD7299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08DC5580-B584-406E-812D-89B9F88CE55A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B64D-4B22-AAF5-3DB249DD729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'Korrs rechnen 1'!$D$6:$D$14</c:f>
              <c:numCache>
                <c:formatCode>General</c:formatCode>
                <c:ptCount val="9"/>
                <c:pt idx="0">
                  <c:v>56</c:v>
                </c:pt>
                <c:pt idx="1">
                  <c:v>72</c:v>
                </c:pt>
                <c:pt idx="2">
                  <c:v>51</c:v>
                </c:pt>
                <c:pt idx="3">
                  <c:v>73</c:v>
                </c:pt>
                <c:pt idx="4">
                  <c:v>66</c:v>
                </c:pt>
                <c:pt idx="5">
                  <c:v>97</c:v>
                </c:pt>
                <c:pt idx="6">
                  <c:v>82</c:v>
                </c:pt>
                <c:pt idx="7">
                  <c:v>51</c:v>
                </c:pt>
                <c:pt idx="8">
                  <c:v>100</c:v>
                </c:pt>
              </c:numCache>
            </c:numRef>
          </c:xVal>
          <c:yVal>
            <c:numRef>
              <c:f>'Korrs rechnen 1'!$E$6:$E$14</c:f>
              <c:numCache>
                <c:formatCode>General</c:formatCode>
                <c:ptCount val="9"/>
                <c:pt idx="0">
                  <c:v>73</c:v>
                </c:pt>
                <c:pt idx="1">
                  <c:v>71</c:v>
                </c:pt>
                <c:pt idx="2">
                  <c:v>67</c:v>
                </c:pt>
                <c:pt idx="3">
                  <c:v>89</c:v>
                </c:pt>
                <c:pt idx="4">
                  <c:v>59</c:v>
                </c:pt>
                <c:pt idx="5">
                  <c:v>89</c:v>
                </c:pt>
                <c:pt idx="6">
                  <c:v>78</c:v>
                </c:pt>
                <c:pt idx="7">
                  <c:v>59</c:v>
                </c:pt>
                <c:pt idx="8">
                  <c:v>99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'Korrs rechnen 1'!$B$6:$B$14</c15:f>
                <c15:dlblRangeCache>
                  <c:ptCount val="9"/>
                  <c:pt idx="0">
                    <c:v>Amir</c:v>
                  </c:pt>
                  <c:pt idx="1">
                    <c:v>Claudia</c:v>
                  </c:pt>
                  <c:pt idx="2">
                    <c:v>Demiray</c:v>
                  </c:pt>
                  <c:pt idx="3">
                    <c:v>Farid</c:v>
                  </c:pt>
                  <c:pt idx="4">
                    <c:v>Michael</c:v>
                  </c:pt>
                  <c:pt idx="5">
                    <c:v>Nurdin</c:v>
                  </c:pt>
                  <c:pt idx="6">
                    <c:v>Tamara</c:v>
                  </c:pt>
                  <c:pt idx="7">
                    <c:v>Wolfgang</c:v>
                  </c:pt>
                  <c:pt idx="8">
                    <c:v>Yael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B64D-4B22-AAF5-3DB249DD729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1990321792"/>
        <c:axId val="1979162320"/>
      </c:scatterChart>
      <c:valAx>
        <c:axId val="1990321792"/>
        <c:scaling>
          <c:orientation val="minMax"/>
          <c:max val="100"/>
          <c:min val="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979162320"/>
        <c:crosses val="autoZero"/>
        <c:crossBetween val="midCat"/>
      </c:valAx>
      <c:valAx>
        <c:axId val="1979162320"/>
        <c:scaling>
          <c:orientation val="minMax"/>
          <c:max val="10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00B050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9903217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25400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de-DE">
                <a:solidFill>
                  <a:schemeClr val="tx1"/>
                </a:solidFill>
              </a:rPr>
              <a:t>Punkte</a:t>
            </a:r>
            <a:r>
              <a:rPr lang="de-DE" baseline="0">
                <a:solidFill>
                  <a:schemeClr val="tx1"/>
                </a:solidFill>
              </a:rPr>
              <a:t> in den Klausuren zur Recht und Ethik</a:t>
            </a:r>
            <a:endParaRPr lang="de-DE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7.9247594050743664E-2"/>
          <c:y val="0.16245370370370371"/>
          <c:w val="0.87119685039370076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strRef>
              <c:f>'Korrs rechnen 2'!$E$5</c:f>
              <c:strCache>
                <c:ptCount val="1"/>
                <c:pt idx="0">
                  <c:v>yi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A4A73502-3065-4739-A0FF-B3E6B6A74F30}" type="CELLRANGE">
                      <a:rPr lang="en-US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8BF1-4A7D-BE30-B39B34BD929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F5C5CC1-3FFE-4C00-90E1-7966D3DCBFDE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8BF1-4A7D-BE30-B39B34BD929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8428A26-5F82-4CE5-A9CA-9F3D0C5D7466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8BF1-4A7D-BE30-B39B34BD929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AF9B33C8-7B2F-4A4F-8204-414443520ABC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8BF1-4A7D-BE30-B39B34BD929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04678A05-D9E4-4728-A480-9DBBD6814172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8BF1-4A7D-BE30-B39B34BD929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F7447837-B25D-4C7E-8574-66B5647F6BF8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8BF1-4A7D-BE30-B39B34BD929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9A81E42E-F797-4FAD-B23E-57D063DFBBA2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8BF1-4A7D-BE30-B39B34BD929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44449BBE-BA74-428B-9A84-3522978FB6DB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8BF1-4A7D-BE30-B39B34BD929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B1713975-9601-4F39-9F87-0F7B68B841B1}" type="CELLRANGE">
                      <a:rPr lang="de-DE"/>
                      <a:pPr/>
                      <a:t>[ZELLBEREICH]</a:t>
                    </a:fld>
                    <a:endParaRPr lang="de-DE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8BF1-4A7D-BE30-B39B34BD929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'Korrs rechnen 2'!$D$6:$D$14</c:f>
              <c:numCache>
                <c:formatCode>General</c:formatCode>
                <c:ptCount val="9"/>
                <c:pt idx="0">
                  <c:v>56</c:v>
                </c:pt>
                <c:pt idx="1">
                  <c:v>72</c:v>
                </c:pt>
                <c:pt idx="2">
                  <c:v>51</c:v>
                </c:pt>
                <c:pt idx="3">
                  <c:v>73</c:v>
                </c:pt>
                <c:pt idx="4">
                  <c:v>66</c:v>
                </c:pt>
                <c:pt idx="5">
                  <c:v>97</c:v>
                </c:pt>
                <c:pt idx="6">
                  <c:v>82</c:v>
                </c:pt>
                <c:pt idx="7">
                  <c:v>51</c:v>
                </c:pt>
                <c:pt idx="8">
                  <c:v>100</c:v>
                </c:pt>
              </c:numCache>
            </c:numRef>
          </c:xVal>
          <c:yVal>
            <c:numRef>
              <c:f>'Korrs rechnen 2'!$E$6:$E$14</c:f>
              <c:numCache>
                <c:formatCode>General</c:formatCode>
                <c:ptCount val="9"/>
                <c:pt idx="0">
                  <c:v>73</c:v>
                </c:pt>
                <c:pt idx="1">
                  <c:v>71</c:v>
                </c:pt>
                <c:pt idx="2">
                  <c:v>67</c:v>
                </c:pt>
                <c:pt idx="3">
                  <c:v>89</c:v>
                </c:pt>
                <c:pt idx="4">
                  <c:v>59</c:v>
                </c:pt>
                <c:pt idx="5">
                  <c:v>89</c:v>
                </c:pt>
                <c:pt idx="6">
                  <c:v>78</c:v>
                </c:pt>
                <c:pt idx="7">
                  <c:v>59</c:v>
                </c:pt>
                <c:pt idx="8">
                  <c:v>99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'Korrs rechnen 2'!$B$6:$B$14</c15:f>
                <c15:dlblRangeCache>
                  <c:ptCount val="9"/>
                  <c:pt idx="0">
                    <c:v>Amir</c:v>
                  </c:pt>
                  <c:pt idx="1">
                    <c:v>Claudia</c:v>
                  </c:pt>
                  <c:pt idx="2">
                    <c:v>Demiray</c:v>
                  </c:pt>
                  <c:pt idx="3">
                    <c:v>Farid</c:v>
                  </c:pt>
                  <c:pt idx="4">
                    <c:v>Michael</c:v>
                  </c:pt>
                  <c:pt idx="5">
                    <c:v>Nurdin</c:v>
                  </c:pt>
                  <c:pt idx="6">
                    <c:v>Tamara</c:v>
                  </c:pt>
                  <c:pt idx="7">
                    <c:v>Wolfgang</c:v>
                  </c:pt>
                  <c:pt idx="8">
                    <c:v>Yael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9-8BF1-4A7D-BE30-B39B34BD92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1990321792"/>
        <c:axId val="1979162320"/>
      </c:scatterChart>
      <c:valAx>
        <c:axId val="1990321792"/>
        <c:scaling>
          <c:orientation val="minMax"/>
          <c:max val="100"/>
          <c:min val="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979162320"/>
        <c:crosses val="autoZero"/>
        <c:crossBetween val="midCat"/>
      </c:valAx>
      <c:valAx>
        <c:axId val="1979162320"/>
        <c:scaling>
          <c:orientation val="minMax"/>
          <c:max val="10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00B050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9903217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25400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image" Target="../media/image3.png"/><Relationship Id="rId7" Type="http://schemas.openxmlformats.org/officeDocument/2006/relationships/image" Target="../media/image6.png"/><Relationship Id="rId12" Type="http://schemas.openxmlformats.org/officeDocument/2006/relationships/image" Target="../media/image11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0" Type="http://schemas.openxmlformats.org/officeDocument/2006/relationships/image" Target="../media/image9.png"/><Relationship Id="rId4" Type="http://schemas.openxmlformats.org/officeDocument/2006/relationships/chart" Target="../charts/chart1.xml"/><Relationship Id="rId9" Type="http://schemas.openxmlformats.org/officeDocument/2006/relationships/image" Target="../media/image8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image" Target="../media/image3.png"/><Relationship Id="rId7" Type="http://schemas.openxmlformats.org/officeDocument/2006/relationships/image" Target="../media/image6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10" Type="http://schemas.openxmlformats.org/officeDocument/2006/relationships/image" Target="../media/image9.png"/><Relationship Id="rId4" Type="http://schemas.openxmlformats.org/officeDocument/2006/relationships/chart" Target="../charts/chart2.xml"/><Relationship Id="rId9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445942</xdr:colOff>
      <xdr:row>16</xdr:row>
      <xdr:rowOff>41130</xdr:rowOff>
    </xdr:from>
    <xdr:to>
      <xdr:col>6</xdr:col>
      <xdr:colOff>541193</xdr:colOff>
      <xdr:row>18</xdr:row>
      <xdr:rowOff>126855</xdr:rowOff>
    </xdr:to>
    <xdr:pic>
      <xdr:nvPicPr>
        <xdr:cNvPr id="22" name="Grafik 21">
          <a:extLst>
            <a:ext uri="{FF2B5EF4-FFF2-40B4-BE49-F238E27FC236}">
              <a16:creationId xmlns:a16="http://schemas.microsoft.com/office/drawing/2014/main" id="{66A33FC3-E764-4515-41E4-2ED2D863F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8130" y="3089130"/>
          <a:ext cx="674688" cy="466725"/>
        </a:xfrm>
        <a:prstGeom prst="rect">
          <a:avLst/>
        </a:prstGeom>
        <a:noFill/>
        <a:ln w="25400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267132</xdr:colOff>
      <xdr:row>16</xdr:row>
      <xdr:rowOff>32472</xdr:rowOff>
    </xdr:from>
    <xdr:to>
      <xdr:col>8</xdr:col>
      <xdr:colOff>362383</xdr:colOff>
      <xdr:row>18</xdr:row>
      <xdr:rowOff>118197</xdr:rowOff>
    </xdr:to>
    <xdr:pic>
      <xdr:nvPicPr>
        <xdr:cNvPr id="23" name="Grafik 22">
          <a:extLst>
            <a:ext uri="{FF2B5EF4-FFF2-40B4-BE49-F238E27FC236}">
              <a16:creationId xmlns:a16="http://schemas.microsoft.com/office/drawing/2014/main" id="{65D36E52-14A7-0E2D-215B-3B5177DD5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3445" y="3080472"/>
          <a:ext cx="619126" cy="466725"/>
        </a:xfrm>
        <a:prstGeom prst="rect">
          <a:avLst/>
        </a:prstGeom>
        <a:noFill/>
        <a:ln w="25400">
          <a:solidFill>
            <a:srgbClr val="00B050"/>
          </a:solidFill>
        </a:ln>
      </xdr:spPr>
    </xdr:pic>
    <xdr:clientData/>
  </xdr:twoCellAnchor>
  <xdr:twoCellAnchor>
    <xdr:from>
      <xdr:col>8</xdr:col>
      <xdr:colOff>554541</xdr:colOff>
      <xdr:row>16</xdr:row>
      <xdr:rowOff>47085</xdr:rowOff>
    </xdr:from>
    <xdr:to>
      <xdr:col>10</xdr:col>
      <xdr:colOff>259266</xdr:colOff>
      <xdr:row>18</xdr:row>
      <xdr:rowOff>132810</xdr:rowOff>
    </xdr:to>
    <xdr:pic>
      <xdr:nvPicPr>
        <xdr:cNvPr id="25" name="Grafik 24">
          <a:extLst>
            <a:ext uri="{FF2B5EF4-FFF2-40B4-BE49-F238E27FC236}">
              <a16:creationId xmlns:a16="http://schemas.microsoft.com/office/drawing/2014/main" id="{F19CB77A-8F56-F4E3-ACA2-390B47EE4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8336" y="3112403"/>
          <a:ext cx="1497157" cy="466725"/>
        </a:xfrm>
        <a:prstGeom prst="rect">
          <a:avLst/>
        </a:prstGeom>
        <a:noFill/>
        <a:ln w="25400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392905</xdr:colOff>
      <xdr:row>25</xdr:row>
      <xdr:rowOff>29765</xdr:rowOff>
    </xdr:from>
    <xdr:to>
      <xdr:col>8</xdr:col>
      <xdr:colOff>160734</xdr:colOff>
      <xdr:row>25</xdr:row>
      <xdr:rowOff>41672</xdr:rowOff>
    </xdr:to>
    <xdr:cxnSp macro="">
      <xdr:nvCxnSpPr>
        <xdr:cNvPr id="35" name="Gerader Verbinder 34">
          <a:extLst>
            <a:ext uri="{FF2B5EF4-FFF2-40B4-BE49-F238E27FC236}">
              <a16:creationId xmlns:a16="http://schemas.microsoft.com/office/drawing/2014/main" id="{BF1976CA-2F29-39B4-8A35-34F93B14EC40}"/>
            </a:ext>
          </a:extLst>
        </xdr:cNvPr>
        <xdr:cNvCxnSpPr/>
      </xdr:nvCxnSpPr>
      <xdr:spPr>
        <a:xfrm flipV="1">
          <a:off x="2470546" y="4804171"/>
          <a:ext cx="2172891" cy="11907"/>
        </a:xfrm>
        <a:prstGeom prst="line">
          <a:avLst/>
        </a:prstGeom>
        <a:ln w="25400">
          <a:solidFill>
            <a:schemeClr val="tx1">
              <a:lumMod val="95000"/>
              <a:lumOff val="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325147</xdr:colOff>
      <xdr:row>25</xdr:row>
      <xdr:rowOff>65485</xdr:rowOff>
    </xdr:from>
    <xdr:to>
      <xdr:col>8</xdr:col>
      <xdr:colOff>43296</xdr:colOff>
      <xdr:row>27</xdr:row>
      <xdr:rowOff>0</xdr:rowOff>
    </xdr:to>
    <xdr:grpSp>
      <xdr:nvGrpSpPr>
        <xdr:cNvPr id="47" name="Gruppieren 46">
          <a:extLst>
            <a:ext uri="{FF2B5EF4-FFF2-40B4-BE49-F238E27FC236}">
              <a16:creationId xmlns:a16="http://schemas.microsoft.com/office/drawing/2014/main" id="{15D49B2F-3CA1-9D84-FD4D-BCD18A8A79F5}"/>
            </a:ext>
          </a:extLst>
        </xdr:cNvPr>
        <xdr:cNvGrpSpPr/>
      </xdr:nvGrpSpPr>
      <xdr:grpSpPr>
        <a:xfrm>
          <a:off x="2316738" y="4905917"/>
          <a:ext cx="2177331" cy="237583"/>
          <a:chOff x="2530078" y="4839891"/>
          <a:chExt cx="2006203" cy="220265"/>
        </a:xfrm>
      </xdr:grpSpPr>
      <xdr:cxnSp macro="">
        <xdr:nvCxnSpPr>
          <xdr:cNvPr id="36" name="Gerader Verbinder 35">
            <a:extLst>
              <a:ext uri="{FF2B5EF4-FFF2-40B4-BE49-F238E27FC236}">
                <a16:creationId xmlns:a16="http://schemas.microsoft.com/office/drawing/2014/main" id="{1A39DA99-3030-41F6-56F1-AE94EDAB0BD3}"/>
              </a:ext>
            </a:extLst>
          </xdr:cNvPr>
          <xdr:cNvCxnSpPr/>
        </xdr:nvCxnSpPr>
        <xdr:spPr>
          <a:xfrm flipV="1">
            <a:off x="2625327" y="4839891"/>
            <a:ext cx="1910954" cy="5953"/>
          </a:xfrm>
          <a:prstGeom prst="line">
            <a:avLst/>
          </a:prstGeom>
          <a:ln w="15875">
            <a:solidFill>
              <a:schemeClr val="tx1">
                <a:lumMod val="95000"/>
                <a:lumOff val="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Gerader Verbinder 37">
            <a:extLst>
              <a:ext uri="{FF2B5EF4-FFF2-40B4-BE49-F238E27FC236}">
                <a16:creationId xmlns:a16="http://schemas.microsoft.com/office/drawing/2014/main" id="{46789200-1BE1-8B4C-485E-FD5166A5EA94}"/>
              </a:ext>
            </a:extLst>
          </xdr:cNvPr>
          <xdr:cNvCxnSpPr/>
        </xdr:nvCxnSpPr>
        <xdr:spPr>
          <a:xfrm flipV="1">
            <a:off x="2559844" y="4839891"/>
            <a:ext cx="77390" cy="220265"/>
          </a:xfrm>
          <a:prstGeom prst="line">
            <a:avLst/>
          </a:prstGeom>
          <a:ln w="15875">
            <a:solidFill>
              <a:schemeClr val="tx1">
                <a:lumMod val="95000"/>
                <a:lumOff val="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2" name="Gerader Verbinder 41">
            <a:extLst>
              <a:ext uri="{FF2B5EF4-FFF2-40B4-BE49-F238E27FC236}">
                <a16:creationId xmlns:a16="http://schemas.microsoft.com/office/drawing/2014/main" id="{49B840FE-AD46-F668-8F29-BE60CC4958B2}"/>
              </a:ext>
            </a:extLst>
          </xdr:cNvPr>
          <xdr:cNvCxnSpPr/>
        </xdr:nvCxnSpPr>
        <xdr:spPr>
          <a:xfrm flipH="1" flipV="1">
            <a:off x="2530078" y="4899422"/>
            <a:ext cx="29766" cy="148828"/>
          </a:xfrm>
          <a:prstGeom prst="line">
            <a:avLst/>
          </a:prstGeom>
          <a:ln w="15875">
            <a:solidFill>
              <a:schemeClr val="tx1">
                <a:lumMod val="95000"/>
                <a:lumOff val="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</xdr:col>
      <xdr:colOff>457544</xdr:colOff>
      <xdr:row>2</xdr:row>
      <xdr:rowOff>60361</xdr:rowOff>
    </xdr:from>
    <xdr:to>
      <xdr:col>17</xdr:col>
      <xdr:colOff>9057</xdr:colOff>
      <xdr:row>19</xdr:row>
      <xdr:rowOff>47935</xdr:rowOff>
    </xdr:to>
    <xdr:grpSp>
      <xdr:nvGrpSpPr>
        <xdr:cNvPr id="8" name="Gruppieren 7">
          <a:extLst>
            <a:ext uri="{FF2B5EF4-FFF2-40B4-BE49-F238E27FC236}">
              <a16:creationId xmlns:a16="http://schemas.microsoft.com/office/drawing/2014/main" id="{CD9ED9A7-72ED-5124-056E-49A7FAD31FE7}"/>
            </a:ext>
          </a:extLst>
        </xdr:cNvPr>
        <xdr:cNvGrpSpPr/>
      </xdr:nvGrpSpPr>
      <xdr:grpSpPr>
        <a:xfrm>
          <a:off x="6700749" y="441361"/>
          <a:ext cx="4885513" cy="3286688"/>
          <a:chOff x="6109045" y="330236"/>
          <a:chExt cx="4885513" cy="3225905"/>
        </a:xfrm>
      </xdr:grpSpPr>
      <xdr:graphicFrame macro="">
        <xdr:nvGraphicFramePr>
          <xdr:cNvPr id="3" name="Diagramm 2">
            <a:extLst>
              <a:ext uri="{FF2B5EF4-FFF2-40B4-BE49-F238E27FC236}">
                <a16:creationId xmlns:a16="http://schemas.microsoft.com/office/drawing/2014/main" id="{31CCAB92-8840-CB37-B320-4ADA5C69832A}"/>
              </a:ext>
            </a:extLst>
          </xdr:cNvPr>
          <xdr:cNvGraphicFramePr/>
        </xdr:nvGraphicFramePr>
        <xdr:xfrm>
          <a:off x="6422558" y="330236"/>
          <a:ext cx="4572000" cy="29337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2" name="Textfeld 1">
            <a:extLst>
              <a:ext uri="{FF2B5EF4-FFF2-40B4-BE49-F238E27FC236}">
                <a16:creationId xmlns:a16="http://schemas.microsoft.com/office/drawing/2014/main" id="{D4FF5091-C7C5-EFE2-D5B0-BBEDA3C00969}"/>
              </a:ext>
            </a:extLst>
          </xdr:cNvPr>
          <xdr:cNvSpPr txBox="1"/>
        </xdr:nvSpPr>
        <xdr:spPr>
          <a:xfrm rot="16200000">
            <a:off x="5985721" y="1625549"/>
            <a:ext cx="55814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de-DE" sz="1400" b="1">
                <a:solidFill>
                  <a:srgbClr val="00B050"/>
                </a:solidFill>
              </a:rPr>
              <a:t>Ethik</a:t>
            </a:r>
          </a:p>
        </xdr:txBody>
      </xdr:sp>
      <xdr:sp macro="" textlink="">
        <xdr:nvSpPr>
          <xdr:cNvPr id="4" name="Textfeld 3">
            <a:extLst>
              <a:ext uri="{FF2B5EF4-FFF2-40B4-BE49-F238E27FC236}">
                <a16:creationId xmlns:a16="http://schemas.microsoft.com/office/drawing/2014/main" id="{459358B1-C78D-CB8B-0F36-387FA0AD1403}"/>
              </a:ext>
            </a:extLst>
          </xdr:cNvPr>
          <xdr:cNvSpPr txBox="1"/>
        </xdr:nvSpPr>
        <xdr:spPr>
          <a:xfrm>
            <a:off x="8578456" y="3250406"/>
            <a:ext cx="698333" cy="30573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de-DE" sz="1400" b="1">
                <a:solidFill>
                  <a:srgbClr val="FF0000"/>
                </a:solidFill>
              </a:rPr>
              <a:t>Recht I</a:t>
            </a:r>
          </a:p>
        </xdr:txBody>
      </xdr:sp>
    </xdr:grpSp>
    <xdr:clientData/>
  </xdr:twoCellAnchor>
  <xdr:twoCellAnchor>
    <xdr:from>
      <xdr:col>9</xdr:col>
      <xdr:colOff>415636</xdr:colOff>
      <xdr:row>14</xdr:row>
      <xdr:rowOff>103909</xdr:rowOff>
    </xdr:from>
    <xdr:to>
      <xdr:col>9</xdr:col>
      <xdr:colOff>679665</xdr:colOff>
      <xdr:row>16</xdr:row>
      <xdr:rowOff>47085</xdr:rowOff>
    </xdr:to>
    <xdr:cxnSp macro="">
      <xdr:nvCxnSpPr>
        <xdr:cNvPr id="26" name="Gerader Verbinder 25">
          <a:extLst>
            <a:ext uri="{FF2B5EF4-FFF2-40B4-BE49-F238E27FC236}">
              <a16:creationId xmlns:a16="http://schemas.microsoft.com/office/drawing/2014/main" id="{C959BD92-9208-DB49-7D02-519397748047}"/>
            </a:ext>
          </a:extLst>
        </xdr:cNvPr>
        <xdr:cNvCxnSpPr>
          <a:endCxn id="25" idx="0"/>
        </xdr:cNvCxnSpPr>
      </xdr:nvCxnSpPr>
      <xdr:spPr>
        <a:xfrm>
          <a:off x="5082886" y="2779568"/>
          <a:ext cx="264029" cy="332835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50656</xdr:colOff>
      <xdr:row>14</xdr:row>
      <xdr:rowOff>147205</xdr:rowOff>
    </xdr:from>
    <xdr:to>
      <xdr:col>8</xdr:col>
      <xdr:colOff>268432</xdr:colOff>
      <xdr:row>16</xdr:row>
      <xdr:rowOff>32472</xdr:rowOff>
    </xdr:to>
    <xdr:cxnSp macro="">
      <xdr:nvCxnSpPr>
        <xdr:cNvPr id="30" name="Gerader Verbinder 29">
          <a:extLst>
            <a:ext uri="{FF2B5EF4-FFF2-40B4-BE49-F238E27FC236}">
              <a16:creationId xmlns:a16="http://schemas.microsoft.com/office/drawing/2014/main" id="{C48A8218-0029-81E6-C978-E8F1E333E202}"/>
            </a:ext>
          </a:extLst>
        </xdr:cNvPr>
        <xdr:cNvCxnSpPr>
          <a:endCxn id="23" idx="0"/>
        </xdr:cNvCxnSpPr>
      </xdr:nvCxnSpPr>
      <xdr:spPr>
        <a:xfrm flipH="1">
          <a:off x="4094451" y="2822864"/>
          <a:ext cx="217776" cy="274926"/>
        </a:xfrm>
        <a:prstGeom prst="line">
          <a:avLst/>
        </a:prstGeom>
        <a:ln w="2540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137246</xdr:colOff>
      <xdr:row>14</xdr:row>
      <xdr:rowOff>147205</xdr:rowOff>
    </xdr:from>
    <xdr:to>
      <xdr:col>6</xdr:col>
      <xdr:colOff>303068</xdr:colOff>
      <xdr:row>16</xdr:row>
      <xdr:rowOff>15154</xdr:rowOff>
    </xdr:to>
    <xdr:cxnSp macro="">
      <xdr:nvCxnSpPr>
        <xdr:cNvPr id="33" name="Gerader Verbinder 32">
          <a:extLst>
            <a:ext uri="{FF2B5EF4-FFF2-40B4-BE49-F238E27FC236}">
              <a16:creationId xmlns:a16="http://schemas.microsoft.com/office/drawing/2014/main" id="{09F050E4-2284-E75C-0D43-CB6830F98460}"/>
            </a:ext>
          </a:extLst>
        </xdr:cNvPr>
        <xdr:cNvCxnSpPr/>
      </xdr:nvCxnSpPr>
      <xdr:spPr>
        <a:xfrm flipH="1">
          <a:off x="2977428" y="2822864"/>
          <a:ext cx="165822" cy="257608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112568</xdr:colOff>
      <xdr:row>4</xdr:row>
      <xdr:rowOff>25977</xdr:rowOff>
    </xdr:from>
    <xdr:to>
      <xdr:col>5</xdr:col>
      <xdr:colOff>484043</xdr:colOff>
      <xdr:row>4</xdr:row>
      <xdr:rowOff>206952</xdr:rowOff>
    </xdr:to>
    <xdr:pic>
      <xdr:nvPicPr>
        <xdr:cNvPr id="45" name="Grafik 44">
          <a:extLst>
            <a:ext uri="{FF2B5EF4-FFF2-40B4-BE49-F238E27FC236}">
              <a16:creationId xmlns:a16="http://schemas.microsoft.com/office/drawing/2014/main" id="{FAD9E3C5-01E8-00A6-5CA4-1149E176F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591" y="787977"/>
          <a:ext cx="3714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51954</xdr:colOff>
      <xdr:row>4</xdr:row>
      <xdr:rowOff>34636</xdr:rowOff>
    </xdr:from>
    <xdr:to>
      <xdr:col>6</xdr:col>
      <xdr:colOff>632979</xdr:colOff>
      <xdr:row>4</xdr:row>
      <xdr:rowOff>215611</xdr:rowOff>
    </xdr:to>
    <xdr:pic>
      <xdr:nvPicPr>
        <xdr:cNvPr id="46" name="Grafik 45">
          <a:extLst>
            <a:ext uri="{FF2B5EF4-FFF2-40B4-BE49-F238E27FC236}">
              <a16:creationId xmlns:a16="http://schemas.microsoft.com/office/drawing/2014/main" id="{10BFFB09-39F7-1BBB-D095-23472810F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2136" y="796636"/>
          <a:ext cx="5810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25977</xdr:colOff>
      <xdr:row>4</xdr:row>
      <xdr:rowOff>25977</xdr:rowOff>
    </xdr:from>
    <xdr:to>
      <xdr:col>9</xdr:col>
      <xdr:colOff>1130877</xdr:colOff>
      <xdr:row>4</xdr:row>
      <xdr:rowOff>206952</xdr:rowOff>
    </xdr:to>
    <xdr:pic>
      <xdr:nvPicPr>
        <xdr:cNvPr id="49" name="Grafik 48">
          <a:extLst>
            <a:ext uri="{FF2B5EF4-FFF2-40B4-BE49-F238E27FC236}">
              <a16:creationId xmlns:a16="http://schemas.microsoft.com/office/drawing/2014/main" id="{DF2BACC6-597B-D618-8DE8-3EEF45E3D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3227" y="787977"/>
          <a:ext cx="11049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60613</xdr:colOff>
      <xdr:row>4</xdr:row>
      <xdr:rowOff>8659</xdr:rowOff>
    </xdr:from>
    <xdr:to>
      <xdr:col>7</xdr:col>
      <xdr:colOff>441613</xdr:colOff>
      <xdr:row>4</xdr:row>
      <xdr:rowOff>189634</xdr:rowOff>
    </xdr:to>
    <xdr:pic>
      <xdr:nvPicPr>
        <xdr:cNvPr id="50" name="Grafik 49">
          <a:extLst>
            <a:ext uri="{FF2B5EF4-FFF2-40B4-BE49-F238E27FC236}">
              <a16:creationId xmlns:a16="http://schemas.microsoft.com/office/drawing/2014/main" id="{9E4A9909-07A2-2B7C-BD8C-B4C2ADA03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6204" y="770659"/>
          <a:ext cx="3810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25977</xdr:colOff>
      <xdr:row>4</xdr:row>
      <xdr:rowOff>25977</xdr:rowOff>
    </xdr:from>
    <xdr:to>
      <xdr:col>8</xdr:col>
      <xdr:colOff>616527</xdr:colOff>
      <xdr:row>4</xdr:row>
      <xdr:rowOff>206952</xdr:rowOff>
    </xdr:to>
    <xdr:pic>
      <xdr:nvPicPr>
        <xdr:cNvPr id="51" name="Grafik 50">
          <a:extLst>
            <a:ext uri="{FF2B5EF4-FFF2-40B4-BE49-F238E27FC236}">
              <a16:creationId xmlns:a16="http://schemas.microsoft.com/office/drawing/2014/main" id="{340105A5-5C47-DA6E-7A4A-45FDA550A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9772" y="787977"/>
          <a:ext cx="59055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155864</xdr:colOff>
      <xdr:row>19</xdr:row>
      <xdr:rowOff>170750</xdr:rowOff>
    </xdr:from>
    <xdr:to>
      <xdr:col>9</xdr:col>
      <xdr:colOff>27709</xdr:colOff>
      <xdr:row>23</xdr:row>
      <xdr:rowOff>90919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6D02FBB9-EAAF-4196-C78F-693B81BD0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0705" y="3850864"/>
          <a:ext cx="3214254" cy="6821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77932</xdr:colOff>
      <xdr:row>15</xdr:row>
      <xdr:rowOff>0</xdr:rowOff>
    </xdr:from>
    <xdr:to>
      <xdr:col>3</xdr:col>
      <xdr:colOff>297007</xdr:colOff>
      <xdr:row>15</xdr:row>
      <xdr:rowOff>180975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23302EFB-1630-2FE4-0AC4-920F329B6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773" y="2918114"/>
          <a:ext cx="2190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77932</xdr:colOff>
      <xdr:row>15</xdr:row>
      <xdr:rowOff>1</xdr:rowOff>
    </xdr:from>
    <xdr:to>
      <xdr:col>4</xdr:col>
      <xdr:colOff>335107</xdr:colOff>
      <xdr:row>15</xdr:row>
      <xdr:rowOff>180976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AC469BEC-FA60-223F-46B2-9B54D809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9523" y="2918115"/>
          <a:ext cx="2571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445942</xdr:colOff>
      <xdr:row>16</xdr:row>
      <xdr:rowOff>41130</xdr:rowOff>
    </xdr:from>
    <xdr:to>
      <xdr:col>6</xdr:col>
      <xdr:colOff>541193</xdr:colOff>
      <xdr:row>18</xdr:row>
      <xdr:rowOff>126855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2EF9274-3E52-42EE-AAF5-8FD28F944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367" y="3146280"/>
          <a:ext cx="676276" cy="466725"/>
        </a:xfrm>
        <a:prstGeom prst="rect">
          <a:avLst/>
        </a:prstGeom>
        <a:noFill/>
        <a:ln w="25400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267132</xdr:colOff>
      <xdr:row>16</xdr:row>
      <xdr:rowOff>32472</xdr:rowOff>
    </xdr:from>
    <xdr:to>
      <xdr:col>8</xdr:col>
      <xdr:colOff>362383</xdr:colOff>
      <xdr:row>18</xdr:row>
      <xdr:rowOff>118197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D52BB26-2319-42C0-BF16-DDD8D108F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857" y="3137622"/>
          <a:ext cx="619126" cy="466725"/>
        </a:xfrm>
        <a:prstGeom prst="rect">
          <a:avLst/>
        </a:prstGeom>
        <a:noFill/>
        <a:ln w="25400">
          <a:solidFill>
            <a:srgbClr val="00B050"/>
          </a:solidFill>
        </a:ln>
      </xdr:spPr>
    </xdr:pic>
    <xdr:clientData/>
  </xdr:twoCellAnchor>
  <xdr:twoCellAnchor>
    <xdr:from>
      <xdr:col>8</xdr:col>
      <xdr:colOff>554541</xdr:colOff>
      <xdr:row>16</xdr:row>
      <xdr:rowOff>47085</xdr:rowOff>
    </xdr:from>
    <xdr:to>
      <xdr:col>10</xdr:col>
      <xdr:colOff>259266</xdr:colOff>
      <xdr:row>18</xdr:row>
      <xdr:rowOff>132810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42F08F0D-97A9-4E49-9162-329A6D983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3141" y="3152235"/>
          <a:ext cx="1495425" cy="466725"/>
        </a:xfrm>
        <a:prstGeom prst="rect">
          <a:avLst/>
        </a:prstGeom>
        <a:noFill/>
        <a:ln w="25400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392905</xdr:colOff>
      <xdr:row>25</xdr:row>
      <xdr:rowOff>29765</xdr:rowOff>
    </xdr:from>
    <xdr:to>
      <xdr:col>8</xdr:col>
      <xdr:colOff>160734</xdr:colOff>
      <xdr:row>25</xdr:row>
      <xdr:rowOff>41672</xdr:rowOff>
    </xdr:to>
    <xdr:cxnSp macro="">
      <xdr:nvCxnSpPr>
        <xdr:cNvPr id="5" name="Gerader Verbinder 4">
          <a:extLst>
            <a:ext uri="{FF2B5EF4-FFF2-40B4-BE49-F238E27FC236}">
              <a16:creationId xmlns:a16="http://schemas.microsoft.com/office/drawing/2014/main" id="{D7923F98-8134-43EA-844F-21D87EE3A088}"/>
            </a:ext>
          </a:extLst>
        </xdr:cNvPr>
        <xdr:cNvCxnSpPr/>
      </xdr:nvCxnSpPr>
      <xdr:spPr>
        <a:xfrm flipV="1">
          <a:off x="2221705" y="4868465"/>
          <a:ext cx="1977629" cy="11907"/>
        </a:xfrm>
        <a:prstGeom prst="line">
          <a:avLst/>
        </a:prstGeom>
        <a:ln w="25400">
          <a:solidFill>
            <a:schemeClr val="tx1">
              <a:lumMod val="95000"/>
              <a:lumOff val="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325147</xdr:colOff>
      <xdr:row>25</xdr:row>
      <xdr:rowOff>65485</xdr:rowOff>
    </xdr:from>
    <xdr:to>
      <xdr:col>8</xdr:col>
      <xdr:colOff>43296</xdr:colOff>
      <xdr:row>27</xdr:row>
      <xdr:rowOff>0</xdr:rowOff>
    </xdr:to>
    <xdr:grpSp>
      <xdr:nvGrpSpPr>
        <xdr:cNvPr id="6" name="Gruppieren 5">
          <a:extLst>
            <a:ext uri="{FF2B5EF4-FFF2-40B4-BE49-F238E27FC236}">
              <a16:creationId xmlns:a16="http://schemas.microsoft.com/office/drawing/2014/main" id="{BC8540F2-D35D-47D6-9771-00BDE3CEE994}"/>
            </a:ext>
          </a:extLst>
        </xdr:cNvPr>
        <xdr:cNvGrpSpPr/>
      </xdr:nvGrpSpPr>
      <xdr:grpSpPr>
        <a:xfrm>
          <a:off x="2152215" y="4905917"/>
          <a:ext cx="1934876" cy="237583"/>
          <a:chOff x="2530078" y="4839891"/>
          <a:chExt cx="2006203" cy="220265"/>
        </a:xfrm>
      </xdr:grpSpPr>
      <xdr:cxnSp macro="">
        <xdr:nvCxnSpPr>
          <xdr:cNvPr id="7" name="Gerader Verbinder 6">
            <a:extLst>
              <a:ext uri="{FF2B5EF4-FFF2-40B4-BE49-F238E27FC236}">
                <a16:creationId xmlns:a16="http://schemas.microsoft.com/office/drawing/2014/main" id="{8DE9D4CA-859B-A764-FB8E-1516948D7FCD}"/>
              </a:ext>
            </a:extLst>
          </xdr:cNvPr>
          <xdr:cNvCxnSpPr/>
        </xdr:nvCxnSpPr>
        <xdr:spPr>
          <a:xfrm flipV="1">
            <a:off x="2625327" y="4839891"/>
            <a:ext cx="1910954" cy="5953"/>
          </a:xfrm>
          <a:prstGeom prst="line">
            <a:avLst/>
          </a:prstGeom>
          <a:ln w="15875">
            <a:solidFill>
              <a:schemeClr val="tx1">
                <a:lumMod val="95000"/>
                <a:lumOff val="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Gerader Verbinder 7">
            <a:extLst>
              <a:ext uri="{FF2B5EF4-FFF2-40B4-BE49-F238E27FC236}">
                <a16:creationId xmlns:a16="http://schemas.microsoft.com/office/drawing/2014/main" id="{F6BF9A0D-3231-7F87-9079-B6DE1480C44F}"/>
              </a:ext>
            </a:extLst>
          </xdr:cNvPr>
          <xdr:cNvCxnSpPr/>
        </xdr:nvCxnSpPr>
        <xdr:spPr>
          <a:xfrm flipV="1">
            <a:off x="2559844" y="4839891"/>
            <a:ext cx="77390" cy="220265"/>
          </a:xfrm>
          <a:prstGeom prst="line">
            <a:avLst/>
          </a:prstGeom>
          <a:ln w="15875">
            <a:solidFill>
              <a:schemeClr val="tx1">
                <a:lumMod val="95000"/>
                <a:lumOff val="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" name="Gerader Verbinder 8">
            <a:extLst>
              <a:ext uri="{FF2B5EF4-FFF2-40B4-BE49-F238E27FC236}">
                <a16:creationId xmlns:a16="http://schemas.microsoft.com/office/drawing/2014/main" id="{90D5318F-B411-5F3E-9FB5-99B4A34C0D70}"/>
              </a:ext>
            </a:extLst>
          </xdr:cNvPr>
          <xdr:cNvCxnSpPr/>
        </xdr:nvCxnSpPr>
        <xdr:spPr>
          <a:xfrm flipH="1" flipV="1">
            <a:off x="2530078" y="4899422"/>
            <a:ext cx="29766" cy="148828"/>
          </a:xfrm>
          <a:prstGeom prst="line">
            <a:avLst/>
          </a:prstGeom>
          <a:ln w="15875">
            <a:solidFill>
              <a:schemeClr val="tx1">
                <a:lumMod val="95000"/>
                <a:lumOff val="5000"/>
              </a:schemeClr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</xdr:col>
      <xdr:colOff>457544</xdr:colOff>
      <xdr:row>2</xdr:row>
      <xdr:rowOff>60361</xdr:rowOff>
    </xdr:from>
    <xdr:to>
      <xdr:col>17</xdr:col>
      <xdr:colOff>9057</xdr:colOff>
      <xdr:row>19</xdr:row>
      <xdr:rowOff>52088</xdr:rowOff>
    </xdr:to>
    <xdr:grpSp>
      <xdr:nvGrpSpPr>
        <xdr:cNvPr id="10" name="Gruppieren 9">
          <a:extLst>
            <a:ext uri="{FF2B5EF4-FFF2-40B4-BE49-F238E27FC236}">
              <a16:creationId xmlns:a16="http://schemas.microsoft.com/office/drawing/2014/main" id="{E606575D-F266-4E38-85A7-AA126BBC8AE1}"/>
            </a:ext>
          </a:extLst>
        </xdr:cNvPr>
        <xdr:cNvGrpSpPr/>
      </xdr:nvGrpSpPr>
      <xdr:grpSpPr>
        <a:xfrm>
          <a:off x="6293771" y="441361"/>
          <a:ext cx="4885513" cy="3290841"/>
          <a:chOff x="6109045" y="330236"/>
          <a:chExt cx="4885513" cy="3229981"/>
        </a:xfrm>
      </xdr:grpSpPr>
      <xdr:graphicFrame macro="">
        <xdr:nvGraphicFramePr>
          <xdr:cNvPr id="11" name="Diagramm 10">
            <a:extLst>
              <a:ext uri="{FF2B5EF4-FFF2-40B4-BE49-F238E27FC236}">
                <a16:creationId xmlns:a16="http://schemas.microsoft.com/office/drawing/2014/main" id="{460F6F2F-E676-8487-A752-0002D8AE3F9C}"/>
              </a:ext>
            </a:extLst>
          </xdr:cNvPr>
          <xdr:cNvGraphicFramePr/>
        </xdr:nvGraphicFramePr>
        <xdr:xfrm>
          <a:off x="6422558" y="330236"/>
          <a:ext cx="4572000" cy="29337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2" name="Textfeld 11">
            <a:extLst>
              <a:ext uri="{FF2B5EF4-FFF2-40B4-BE49-F238E27FC236}">
                <a16:creationId xmlns:a16="http://schemas.microsoft.com/office/drawing/2014/main" id="{1FF75364-3BDA-DED1-5494-52F08AD717AD}"/>
              </a:ext>
            </a:extLst>
          </xdr:cNvPr>
          <xdr:cNvSpPr txBox="1"/>
        </xdr:nvSpPr>
        <xdr:spPr>
          <a:xfrm rot="16200000">
            <a:off x="5985721" y="1625549"/>
            <a:ext cx="55814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de-DE" sz="1400" b="1">
                <a:solidFill>
                  <a:srgbClr val="00B050"/>
                </a:solidFill>
              </a:rPr>
              <a:t>Ethik</a:t>
            </a:r>
          </a:p>
        </xdr:txBody>
      </xdr:sp>
      <xdr:sp macro="" textlink="">
        <xdr:nvSpPr>
          <xdr:cNvPr id="13" name="Textfeld 12">
            <a:extLst>
              <a:ext uri="{FF2B5EF4-FFF2-40B4-BE49-F238E27FC236}">
                <a16:creationId xmlns:a16="http://schemas.microsoft.com/office/drawing/2014/main" id="{E8979BBE-3EAC-AD53-F15A-88AC56E75F8D}"/>
              </a:ext>
            </a:extLst>
          </xdr:cNvPr>
          <xdr:cNvSpPr txBox="1"/>
        </xdr:nvSpPr>
        <xdr:spPr>
          <a:xfrm>
            <a:off x="8578456" y="3250406"/>
            <a:ext cx="609911" cy="30981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de-DE" sz="1400" b="1">
                <a:solidFill>
                  <a:srgbClr val="FF0000"/>
                </a:solidFill>
              </a:rPr>
              <a:t>Recht</a:t>
            </a:r>
          </a:p>
        </xdr:txBody>
      </xdr:sp>
    </xdr:grpSp>
    <xdr:clientData/>
  </xdr:twoCellAnchor>
  <xdr:twoCellAnchor>
    <xdr:from>
      <xdr:col>9</xdr:col>
      <xdr:colOff>415636</xdr:colOff>
      <xdr:row>14</xdr:row>
      <xdr:rowOff>103909</xdr:rowOff>
    </xdr:from>
    <xdr:to>
      <xdr:col>9</xdr:col>
      <xdr:colOff>679665</xdr:colOff>
      <xdr:row>16</xdr:row>
      <xdr:rowOff>47085</xdr:rowOff>
    </xdr:to>
    <xdr:cxnSp macro="">
      <xdr:nvCxnSpPr>
        <xdr:cNvPr id="14" name="Gerader Verbinder 13">
          <a:extLst>
            <a:ext uri="{FF2B5EF4-FFF2-40B4-BE49-F238E27FC236}">
              <a16:creationId xmlns:a16="http://schemas.microsoft.com/office/drawing/2014/main" id="{3DA6F805-2BEB-404B-B213-502AE6D72406}"/>
            </a:ext>
          </a:extLst>
        </xdr:cNvPr>
        <xdr:cNvCxnSpPr>
          <a:endCxn id="4" idx="0"/>
        </xdr:cNvCxnSpPr>
      </xdr:nvCxnSpPr>
      <xdr:spPr>
        <a:xfrm>
          <a:off x="5073361" y="2818534"/>
          <a:ext cx="264029" cy="333701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50656</xdr:colOff>
      <xdr:row>14</xdr:row>
      <xdr:rowOff>147205</xdr:rowOff>
    </xdr:from>
    <xdr:to>
      <xdr:col>8</xdr:col>
      <xdr:colOff>268432</xdr:colOff>
      <xdr:row>16</xdr:row>
      <xdr:rowOff>32472</xdr:rowOff>
    </xdr:to>
    <xdr:cxnSp macro="">
      <xdr:nvCxnSpPr>
        <xdr:cNvPr id="15" name="Gerader Verbinder 14">
          <a:extLst>
            <a:ext uri="{FF2B5EF4-FFF2-40B4-BE49-F238E27FC236}">
              <a16:creationId xmlns:a16="http://schemas.microsoft.com/office/drawing/2014/main" id="{D895FAE6-6065-4EA2-A6F2-C1A6BBD14399}"/>
            </a:ext>
          </a:extLst>
        </xdr:cNvPr>
        <xdr:cNvCxnSpPr>
          <a:endCxn id="3" idx="0"/>
        </xdr:cNvCxnSpPr>
      </xdr:nvCxnSpPr>
      <xdr:spPr>
        <a:xfrm flipH="1">
          <a:off x="4089256" y="2861830"/>
          <a:ext cx="217776" cy="275792"/>
        </a:xfrm>
        <a:prstGeom prst="line">
          <a:avLst/>
        </a:prstGeom>
        <a:ln w="2540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137246</xdr:colOff>
      <xdr:row>14</xdr:row>
      <xdr:rowOff>147205</xdr:rowOff>
    </xdr:from>
    <xdr:to>
      <xdr:col>6</xdr:col>
      <xdr:colOff>303068</xdr:colOff>
      <xdr:row>16</xdr:row>
      <xdr:rowOff>15154</xdr:rowOff>
    </xdr:to>
    <xdr:cxnSp macro="">
      <xdr:nvCxnSpPr>
        <xdr:cNvPr id="16" name="Gerader Verbinder 15">
          <a:extLst>
            <a:ext uri="{FF2B5EF4-FFF2-40B4-BE49-F238E27FC236}">
              <a16:creationId xmlns:a16="http://schemas.microsoft.com/office/drawing/2014/main" id="{CA2ECAAF-09B0-4D7A-B669-5749E250AB56}"/>
            </a:ext>
          </a:extLst>
        </xdr:cNvPr>
        <xdr:cNvCxnSpPr/>
      </xdr:nvCxnSpPr>
      <xdr:spPr>
        <a:xfrm flipH="1">
          <a:off x="2975696" y="2861830"/>
          <a:ext cx="165822" cy="258474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112568</xdr:colOff>
      <xdr:row>4</xdr:row>
      <xdr:rowOff>25977</xdr:rowOff>
    </xdr:from>
    <xdr:to>
      <xdr:col>5</xdr:col>
      <xdr:colOff>484043</xdr:colOff>
      <xdr:row>4</xdr:row>
      <xdr:rowOff>206952</xdr:rowOff>
    </xdr:to>
    <xdr:pic>
      <xdr:nvPicPr>
        <xdr:cNvPr id="17" name="Grafik 16">
          <a:extLst>
            <a:ext uri="{FF2B5EF4-FFF2-40B4-BE49-F238E27FC236}">
              <a16:creationId xmlns:a16="http://schemas.microsoft.com/office/drawing/2014/main" id="{C0155AAD-3BA2-4E2C-8C1A-12486D9D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993" y="787977"/>
          <a:ext cx="3714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51954</xdr:colOff>
      <xdr:row>4</xdr:row>
      <xdr:rowOff>34636</xdr:rowOff>
    </xdr:from>
    <xdr:to>
      <xdr:col>6</xdr:col>
      <xdr:colOff>632979</xdr:colOff>
      <xdr:row>4</xdr:row>
      <xdr:rowOff>215611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CDC10205-CCAE-4590-907A-882D2016E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0404" y="796636"/>
          <a:ext cx="58102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25977</xdr:colOff>
      <xdr:row>4</xdr:row>
      <xdr:rowOff>25977</xdr:rowOff>
    </xdr:from>
    <xdr:to>
      <xdr:col>9</xdr:col>
      <xdr:colOff>1130877</xdr:colOff>
      <xdr:row>4</xdr:row>
      <xdr:rowOff>206952</xdr:rowOff>
    </xdr:to>
    <xdr:pic>
      <xdr:nvPicPr>
        <xdr:cNvPr id="19" name="Grafik 18">
          <a:extLst>
            <a:ext uri="{FF2B5EF4-FFF2-40B4-BE49-F238E27FC236}">
              <a16:creationId xmlns:a16="http://schemas.microsoft.com/office/drawing/2014/main" id="{2DD4903A-BEBE-4563-9BEE-2E1A8322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83702" y="787977"/>
          <a:ext cx="11049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60613</xdr:colOff>
      <xdr:row>4</xdr:row>
      <xdr:rowOff>8659</xdr:rowOff>
    </xdr:from>
    <xdr:to>
      <xdr:col>7</xdr:col>
      <xdr:colOff>441613</xdr:colOff>
      <xdr:row>4</xdr:row>
      <xdr:rowOff>189634</xdr:rowOff>
    </xdr:to>
    <xdr:pic>
      <xdr:nvPicPr>
        <xdr:cNvPr id="20" name="Grafik 19">
          <a:extLst>
            <a:ext uri="{FF2B5EF4-FFF2-40B4-BE49-F238E27FC236}">
              <a16:creationId xmlns:a16="http://schemas.microsoft.com/office/drawing/2014/main" id="{38C9ED31-FB89-4E51-839A-A70D9EE95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5338" y="770659"/>
          <a:ext cx="3810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25977</xdr:colOff>
      <xdr:row>4</xdr:row>
      <xdr:rowOff>25977</xdr:rowOff>
    </xdr:from>
    <xdr:to>
      <xdr:col>8</xdr:col>
      <xdr:colOff>616527</xdr:colOff>
      <xdr:row>4</xdr:row>
      <xdr:rowOff>206952</xdr:rowOff>
    </xdr:to>
    <xdr:pic>
      <xdr:nvPicPr>
        <xdr:cNvPr id="21" name="Grafik 20">
          <a:extLst>
            <a:ext uri="{FF2B5EF4-FFF2-40B4-BE49-F238E27FC236}">
              <a16:creationId xmlns:a16="http://schemas.microsoft.com/office/drawing/2014/main" id="{9BDD49CA-0018-40A6-8773-B6CEFE5B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4577" y="787977"/>
          <a:ext cx="59055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155864</xdr:colOff>
      <xdr:row>19</xdr:row>
      <xdr:rowOff>170750</xdr:rowOff>
    </xdr:from>
    <xdr:to>
      <xdr:col>9</xdr:col>
      <xdr:colOff>27709</xdr:colOff>
      <xdr:row>23</xdr:row>
      <xdr:rowOff>90919</xdr:rowOff>
    </xdr:to>
    <xdr:pic>
      <xdr:nvPicPr>
        <xdr:cNvPr id="22" name="Grafik 21">
          <a:extLst>
            <a:ext uri="{FF2B5EF4-FFF2-40B4-BE49-F238E27FC236}">
              <a16:creationId xmlns:a16="http://schemas.microsoft.com/office/drawing/2014/main" id="{9C7257AD-6057-47FF-B534-233B5BB17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839" y="3847400"/>
          <a:ext cx="3205595" cy="6821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3183A-1136-48DD-9965-AFA318EFE92D}">
  <sheetPr>
    <pageSetUpPr fitToPage="1"/>
  </sheetPr>
  <dimension ref="A1:U84"/>
  <sheetViews>
    <sheetView tabSelected="1" zoomScale="110" zoomScaleNormal="110" workbookViewId="0">
      <selection activeCell="F27" sqref="F27"/>
    </sheetView>
  </sheetViews>
  <sheetFormatPr baseColWidth="10" defaultRowHeight="15" x14ac:dyDescent="0.25"/>
  <cols>
    <col min="1" max="1" width="2.7109375" customWidth="1"/>
    <col min="2" max="2" width="14.42578125" customWidth="1"/>
    <col min="3" max="3" width="2.7109375" customWidth="1"/>
    <col min="4" max="4" width="10" customWidth="1"/>
    <col min="5" max="5" width="10.140625" customWidth="1"/>
    <col min="6" max="6" width="8.7109375" customWidth="1"/>
    <col min="7" max="7" width="10.140625" customWidth="1"/>
    <col min="8" max="8" width="7.85546875" customWidth="1"/>
    <col min="9" max="9" width="9.28515625" customWidth="1"/>
    <col min="10" max="10" width="17.5703125" customWidth="1"/>
  </cols>
  <sheetData>
    <row r="1" spans="1:2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1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spans="1:21" ht="14.25" customHeight="1" x14ac:dyDescent="0.25">
      <c r="A3" s="19"/>
      <c r="B3" s="19"/>
      <c r="C3" s="19"/>
      <c r="D3" s="51" t="s">
        <v>17</v>
      </c>
      <c r="E3" s="51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1" ht="15.75" thickBot="1" x14ac:dyDescent="0.3">
      <c r="A4" s="19"/>
      <c r="C4" s="19"/>
      <c r="D4" s="23" t="s">
        <v>12</v>
      </c>
      <c r="E4" s="24" t="s">
        <v>11</v>
      </c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</row>
    <row r="5" spans="1:21" ht="18.75" thickBot="1" x14ac:dyDescent="0.4">
      <c r="A5" s="19"/>
      <c r="B5" s="9" t="s">
        <v>13</v>
      </c>
      <c r="C5" s="30" t="s">
        <v>14</v>
      </c>
      <c r="D5" s="21" t="s">
        <v>19</v>
      </c>
      <c r="E5" s="22" t="s">
        <v>20</v>
      </c>
      <c r="F5" s="10"/>
      <c r="G5" s="11"/>
      <c r="H5" s="11"/>
      <c r="I5" s="11"/>
      <c r="J5" s="11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1" x14ac:dyDescent="0.25">
      <c r="A6" s="19"/>
      <c r="B6" s="8" t="s">
        <v>4</v>
      </c>
      <c r="C6">
        <v>1</v>
      </c>
      <c r="D6" s="15">
        <v>56</v>
      </c>
      <c r="E6" s="17">
        <v>73</v>
      </c>
      <c r="F6" s="33">
        <f t="shared" ref="F6" si="0">D6-D$16</f>
        <v>-16</v>
      </c>
      <c r="G6" s="15">
        <f>F6*F6</f>
        <v>256</v>
      </c>
      <c r="H6" s="34">
        <f>E6-E$16</f>
        <v>-3</v>
      </c>
      <c r="I6" s="42">
        <f>H6*H6</f>
        <v>9</v>
      </c>
      <c r="J6" s="43">
        <f>F6*H6</f>
        <v>48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1" x14ac:dyDescent="0.25">
      <c r="A7" s="19"/>
      <c r="B7" s="8" t="s">
        <v>6</v>
      </c>
      <c r="C7">
        <v>2</v>
      </c>
      <c r="D7" s="15">
        <v>72</v>
      </c>
      <c r="E7" s="17">
        <v>71</v>
      </c>
      <c r="F7" s="31"/>
      <c r="G7" s="27">
        <f t="shared" ref="G7:G14" si="1">F7*F7</f>
        <v>0</v>
      </c>
      <c r="H7" s="32"/>
      <c r="I7" s="28">
        <f t="shared" ref="I7:I14" si="2">H7*H7</f>
        <v>0</v>
      </c>
      <c r="J7" s="29">
        <f t="shared" ref="J7:J14" si="3">F7*H7</f>
        <v>0</v>
      </c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</row>
    <row r="8" spans="1:21" x14ac:dyDescent="0.25">
      <c r="A8" s="19"/>
      <c r="B8" s="8" t="s">
        <v>0</v>
      </c>
      <c r="C8">
        <v>3</v>
      </c>
      <c r="D8" s="15">
        <v>51</v>
      </c>
      <c r="E8" s="17">
        <v>67</v>
      </c>
      <c r="F8" s="31"/>
      <c r="G8" s="27">
        <f t="shared" si="1"/>
        <v>0</v>
      </c>
      <c r="H8" s="32"/>
      <c r="I8" s="28">
        <f t="shared" si="2"/>
        <v>0</v>
      </c>
      <c r="J8" s="29">
        <f t="shared" si="3"/>
        <v>0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</row>
    <row r="9" spans="1:21" x14ac:dyDescent="0.25">
      <c r="A9" s="19"/>
      <c r="B9" s="8" t="s">
        <v>1</v>
      </c>
      <c r="C9">
        <v>4</v>
      </c>
      <c r="D9" s="15">
        <v>73</v>
      </c>
      <c r="E9" s="17">
        <v>89</v>
      </c>
      <c r="F9" s="31"/>
      <c r="G9" s="27">
        <f t="shared" si="1"/>
        <v>0</v>
      </c>
      <c r="H9" s="32"/>
      <c r="I9" s="28">
        <f t="shared" si="2"/>
        <v>0</v>
      </c>
      <c r="J9" s="29">
        <f t="shared" si="3"/>
        <v>0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pans="1:21" x14ac:dyDescent="0.25">
      <c r="A10" s="19"/>
      <c r="B10" s="8" t="s">
        <v>7</v>
      </c>
      <c r="C10">
        <v>5</v>
      </c>
      <c r="D10" s="15">
        <v>66</v>
      </c>
      <c r="E10" s="17">
        <v>59</v>
      </c>
      <c r="F10" s="31"/>
      <c r="G10" s="27">
        <f t="shared" si="1"/>
        <v>0</v>
      </c>
      <c r="H10" s="32"/>
      <c r="I10" s="28">
        <f t="shared" si="2"/>
        <v>0</v>
      </c>
      <c r="J10" s="29">
        <f t="shared" si="3"/>
        <v>0</v>
      </c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spans="1:21" x14ac:dyDescent="0.25">
      <c r="A11" s="19"/>
      <c r="B11" s="8" t="s">
        <v>2</v>
      </c>
      <c r="C11">
        <v>6</v>
      </c>
      <c r="D11" s="15">
        <v>97</v>
      </c>
      <c r="E11" s="17">
        <v>89</v>
      </c>
      <c r="F11" s="31"/>
      <c r="G11" s="27">
        <f t="shared" si="1"/>
        <v>0</v>
      </c>
      <c r="H11" s="32"/>
      <c r="I11" s="28">
        <f t="shared" si="2"/>
        <v>0</v>
      </c>
      <c r="J11" s="29">
        <f t="shared" si="3"/>
        <v>0</v>
      </c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spans="1:21" x14ac:dyDescent="0.25">
      <c r="A12" s="19"/>
      <c r="B12" s="8" t="s">
        <v>10</v>
      </c>
      <c r="C12">
        <v>7</v>
      </c>
      <c r="D12" s="15">
        <v>82</v>
      </c>
      <c r="E12" s="17">
        <v>78</v>
      </c>
      <c r="F12" s="31"/>
      <c r="G12" s="27">
        <f t="shared" si="1"/>
        <v>0</v>
      </c>
      <c r="H12" s="32"/>
      <c r="I12" s="28">
        <f t="shared" si="2"/>
        <v>0</v>
      </c>
      <c r="J12" s="29">
        <f t="shared" si="3"/>
        <v>0</v>
      </c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</row>
    <row r="13" spans="1:21" x14ac:dyDescent="0.25">
      <c r="A13" s="19"/>
      <c r="B13" s="8" t="s">
        <v>3</v>
      </c>
      <c r="C13">
        <v>8</v>
      </c>
      <c r="D13" s="15">
        <v>51</v>
      </c>
      <c r="E13" s="17">
        <v>59</v>
      </c>
      <c r="F13" s="31"/>
      <c r="G13" s="27">
        <f t="shared" si="1"/>
        <v>0</v>
      </c>
      <c r="H13" s="32"/>
      <c r="I13" s="28">
        <f t="shared" si="2"/>
        <v>0</v>
      </c>
      <c r="J13" s="29">
        <f t="shared" si="3"/>
        <v>0</v>
      </c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</row>
    <row r="14" spans="1:21" x14ac:dyDescent="0.25">
      <c r="A14" s="19"/>
      <c r="B14" s="8" t="s">
        <v>5</v>
      </c>
      <c r="C14">
        <v>9</v>
      </c>
      <c r="D14" s="15">
        <v>100</v>
      </c>
      <c r="E14" s="17">
        <v>99</v>
      </c>
      <c r="F14" s="31"/>
      <c r="G14" s="27">
        <f t="shared" si="1"/>
        <v>0</v>
      </c>
      <c r="H14" s="32"/>
      <c r="I14" s="28">
        <f t="shared" si="2"/>
        <v>0</v>
      </c>
      <c r="J14" s="29">
        <f t="shared" si="3"/>
        <v>0</v>
      </c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</row>
    <row r="15" spans="1:21" ht="15.75" thickBot="1" x14ac:dyDescent="0.3">
      <c r="A15" s="19"/>
      <c r="B15" s="9" t="s">
        <v>8</v>
      </c>
      <c r="C15" s="11"/>
      <c r="D15" s="16">
        <f>SUM(D6:D14)</f>
        <v>648</v>
      </c>
      <c r="E15" s="18">
        <f>SUM(E6:E14)</f>
        <v>684</v>
      </c>
      <c r="F15" s="11"/>
      <c r="G15" s="12">
        <f>SUM(G6:G14)</f>
        <v>256</v>
      </c>
      <c r="H15" s="11"/>
      <c r="I15" s="13">
        <f>SUM(I6:I14)</f>
        <v>9</v>
      </c>
      <c r="J15" s="14">
        <f>SUM(J6:J14)</f>
        <v>48</v>
      </c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</row>
    <row r="16" spans="1:21" x14ac:dyDescent="0.25">
      <c r="A16" s="19"/>
      <c r="B16" s="7" t="s">
        <v>9</v>
      </c>
      <c r="C16" s="19"/>
      <c r="D16" s="1">
        <f>D15/9</f>
        <v>72</v>
      </c>
      <c r="E16" s="2">
        <f>E15/9</f>
        <v>76</v>
      </c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</row>
    <row r="17" spans="1:21" x14ac:dyDescent="0.25">
      <c r="A17" s="19"/>
      <c r="B17" s="19"/>
      <c r="C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</row>
    <row r="18" spans="1:21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</row>
    <row r="19" spans="1:2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</row>
    <row r="20" spans="1:2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</row>
    <row r="21" spans="1:2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</row>
    <row r="22" spans="1:21" x14ac:dyDescent="0.25">
      <c r="A22" s="19"/>
      <c r="B22" s="19"/>
      <c r="C22" s="19"/>
      <c r="D22" s="20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</row>
    <row r="23" spans="1:2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</row>
    <row r="24" spans="1:21" ht="15.75" thickBot="1" x14ac:dyDescent="0.3">
      <c r="A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</row>
    <row r="25" spans="1:21" ht="15.75" customHeight="1" x14ac:dyDescent="0.25">
      <c r="A25" s="19"/>
      <c r="B25" s="52" t="s">
        <v>18</v>
      </c>
      <c r="C25" s="53"/>
      <c r="D25" s="53"/>
      <c r="E25" s="3"/>
      <c r="F25" s="58">
        <v>20</v>
      </c>
      <c r="G25" s="58"/>
      <c r="H25" s="58"/>
      <c r="I25" s="59" t="s">
        <v>16</v>
      </c>
      <c r="J25" s="48">
        <f>F25/SQRT(F27*H27)</f>
        <v>0.2</v>
      </c>
      <c r="K25" s="19"/>
      <c r="L25" s="19"/>
      <c r="M25" s="19"/>
      <c r="O25" s="19"/>
      <c r="P25" s="19"/>
      <c r="Q25" s="19"/>
      <c r="R25" s="19"/>
      <c r="S25" s="19"/>
      <c r="T25" s="19"/>
      <c r="U25" s="19"/>
    </row>
    <row r="26" spans="1:21" ht="7.5" customHeight="1" x14ac:dyDescent="0.25">
      <c r="A26" s="19"/>
      <c r="B26" s="54"/>
      <c r="C26" s="55"/>
      <c r="D26" s="55"/>
      <c r="E26" s="4"/>
      <c r="F26" s="4"/>
      <c r="G26" s="4"/>
      <c r="H26" s="4"/>
      <c r="I26" s="60"/>
      <c r="J26" s="4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</row>
    <row r="27" spans="1:21" ht="16.5" thickBot="1" x14ac:dyDescent="0.3">
      <c r="A27" s="19"/>
      <c r="B27" s="56"/>
      <c r="C27" s="57"/>
      <c r="D27" s="57"/>
      <c r="E27" s="5"/>
      <c r="F27" s="25">
        <v>100</v>
      </c>
      <c r="G27" s="6" t="s">
        <v>15</v>
      </c>
      <c r="H27" s="26">
        <v>100</v>
      </c>
      <c r="I27" s="61"/>
      <c r="J27" s="50"/>
      <c r="K27" s="19"/>
      <c r="L27" s="19"/>
      <c r="M27" s="19"/>
      <c r="O27" s="19"/>
      <c r="P27" s="19"/>
      <c r="Q27" s="19"/>
      <c r="R27" s="19"/>
      <c r="S27" s="19"/>
      <c r="T27" s="19"/>
      <c r="U27" s="19"/>
    </row>
    <row r="28" spans="1:21" x14ac:dyDescent="0.25">
      <c r="A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P28" s="19"/>
      <c r="Q28" s="19"/>
      <c r="R28" s="19"/>
      <c r="S28" s="19"/>
      <c r="T28" s="19"/>
      <c r="U28" s="19"/>
    </row>
    <row r="29" spans="1:2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</row>
    <row r="30" spans="1:2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N30" s="19"/>
      <c r="O30" s="19"/>
      <c r="P30" s="19"/>
      <c r="Q30" s="19"/>
      <c r="R30" s="19"/>
      <c r="S30" s="19"/>
      <c r="T30" s="19"/>
      <c r="U30" s="19"/>
    </row>
    <row r="31" spans="1:2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</row>
    <row r="32" spans="1:2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</row>
    <row r="33" spans="1:2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</row>
    <row r="34" spans="1:2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</row>
    <row r="84" spans="2:2" x14ac:dyDescent="0.25">
      <c r="B84" s="47">
        <f>PEARSON(D6:D14,E6:E14)</f>
        <v>0.82875861469793288</v>
      </c>
    </row>
  </sheetData>
  <sheetProtection algorithmName="SHA-512" hashValue="csHNti/dZB7Tq49ulJ4fpk8CJTd9CNEzcWyGhqj3wNzLFo3+wMBy2KLIbBjUDvc9uVeuke9kr/HtZ5Yd+rkE1w==" saltValue="NRYrW52NG2opogCJBIw6cQ==" spinCount="100000" sheet="1" objects="1" scenarios="1" selectLockedCells="1"/>
  <mergeCells count="5">
    <mergeCell ref="J25:J27"/>
    <mergeCell ref="D3:E3"/>
    <mergeCell ref="B25:D27"/>
    <mergeCell ref="F25:H25"/>
    <mergeCell ref="I25:I27"/>
  </mergeCells>
  <conditionalFormatting sqref="J25:J27">
    <cfRule type="cellIs" dxfId="1" priority="1" operator="equal">
      <formula>"B84"</formula>
    </cfRule>
    <cfRule type="cellIs" dxfId="0" priority="2" operator="equal">
      <formula>#REF!</formula>
    </cfRule>
  </conditionalFormatting>
  <pageMargins left="0.7" right="0.7" top="0.78740157499999996" bottom="0.78740157499999996" header="0.3" footer="0.3"/>
  <pageSetup paperSize="9" scale="5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6A01F-539E-4356-8A5F-1C5B61C174B9}">
  <dimension ref="A1:U34"/>
  <sheetViews>
    <sheetView zoomScale="110" zoomScaleNormal="110" workbookViewId="0">
      <selection activeCell="D10" sqref="D10"/>
    </sheetView>
  </sheetViews>
  <sheetFormatPr baseColWidth="10" defaultRowHeight="15" x14ac:dyDescent="0.25"/>
  <cols>
    <col min="1" max="1" width="2.7109375" customWidth="1"/>
    <col min="2" max="2" width="14.42578125" customWidth="1"/>
    <col min="3" max="3" width="2.7109375" customWidth="1"/>
    <col min="4" max="4" width="7.5703125" customWidth="1"/>
    <col min="5" max="5" width="6.42578125" customWidth="1"/>
    <col min="6" max="6" width="8.7109375" customWidth="1"/>
    <col min="7" max="7" width="10.140625" customWidth="1"/>
    <col min="8" max="8" width="7.85546875" customWidth="1"/>
    <col min="9" max="9" width="9.28515625" customWidth="1"/>
    <col min="10" max="10" width="17.5703125" customWidth="1"/>
  </cols>
  <sheetData>
    <row r="1" spans="1:2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1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spans="1:21" ht="14.25" customHeight="1" x14ac:dyDescent="0.25">
      <c r="A3" s="19"/>
      <c r="B3" s="19"/>
      <c r="C3" s="19"/>
      <c r="D3" s="51" t="s">
        <v>17</v>
      </c>
      <c r="E3" s="51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1" ht="15.75" thickBot="1" x14ac:dyDescent="0.3">
      <c r="A4" s="19"/>
      <c r="C4" s="19"/>
      <c r="D4" s="23" t="s">
        <v>12</v>
      </c>
      <c r="E4" s="24" t="s">
        <v>11</v>
      </c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</row>
    <row r="5" spans="1:21" ht="18.75" thickBot="1" x14ac:dyDescent="0.4">
      <c r="A5" s="19"/>
      <c r="B5" s="9" t="s">
        <v>13</v>
      </c>
      <c r="C5" s="30" t="s">
        <v>14</v>
      </c>
      <c r="D5" s="21" t="s">
        <v>19</v>
      </c>
      <c r="E5" s="22" t="s">
        <v>20</v>
      </c>
      <c r="F5" s="10"/>
      <c r="G5" s="11"/>
      <c r="H5" s="11"/>
      <c r="I5" s="11"/>
      <c r="J5" s="11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1" x14ac:dyDescent="0.25">
      <c r="A6" s="19"/>
      <c r="B6" s="8" t="s">
        <v>4</v>
      </c>
      <c r="C6">
        <v>1</v>
      </c>
      <c r="D6" s="38">
        <v>56</v>
      </c>
      <c r="E6" s="39">
        <v>73</v>
      </c>
      <c r="F6" s="40">
        <f t="shared" ref="F6" si="0">D6-D$16</f>
        <v>-16</v>
      </c>
      <c r="G6" s="27">
        <f>F6*F6</f>
        <v>256</v>
      </c>
      <c r="H6" s="41">
        <f>E6-E$16</f>
        <v>-3</v>
      </c>
      <c r="I6" s="28">
        <f>H6*H6</f>
        <v>9</v>
      </c>
      <c r="J6" s="29">
        <f>F6*H6</f>
        <v>48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1" x14ac:dyDescent="0.25">
      <c r="A7" s="19"/>
      <c r="B7" s="8" t="s">
        <v>6</v>
      </c>
      <c r="C7">
        <v>2</v>
      </c>
      <c r="D7" s="36">
        <v>72</v>
      </c>
      <c r="E7" s="37">
        <v>71</v>
      </c>
      <c r="F7" s="40">
        <f>D7-$D$16</f>
        <v>0</v>
      </c>
      <c r="G7" s="27">
        <f t="shared" ref="G7:G14" si="1">F7*F7</f>
        <v>0</v>
      </c>
      <c r="H7" s="41">
        <f>E7-$E$16</f>
        <v>-5</v>
      </c>
      <c r="I7" s="28">
        <f t="shared" ref="I7:I14" si="2">H7*H7</f>
        <v>25</v>
      </c>
      <c r="J7" s="29">
        <f t="shared" ref="J7:J14" si="3">F7*H7</f>
        <v>0</v>
      </c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</row>
    <row r="8" spans="1:21" x14ac:dyDescent="0.25">
      <c r="A8" s="19"/>
      <c r="B8" s="8" t="s">
        <v>0</v>
      </c>
      <c r="C8">
        <v>3</v>
      </c>
      <c r="D8" s="36">
        <v>51</v>
      </c>
      <c r="E8" s="37">
        <v>67</v>
      </c>
      <c r="F8" s="40">
        <f t="shared" ref="F8:F14" si="4">D8-$D$16</f>
        <v>-21</v>
      </c>
      <c r="G8" s="27">
        <f t="shared" si="1"/>
        <v>441</v>
      </c>
      <c r="H8" s="41">
        <f t="shared" ref="H8:H14" si="5">E8-$E$16</f>
        <v>-9</v>
      </c>
      <c r="I8" s="28">
        <f t="shared" si="2"/>
        <v>81</v>
      </c>
      <c r="J8" s="29">
        <f t="shared" si="3"/>
        <v>189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</row>
    <row r="9" spans="1:21" x14ac:dyDescent="0.25">
      <c r="A9" s="19"/>
      <c r="B9" s="8" t="s">
        <v>1</v>
      </c>
      <c r="C9">
        <v>4</v>
      </c>
      <c r="D9" s="36">
        <v>73</v>
      </c>
      <c r="E9" s="37">
        <v>89</v>
      </c>
      <c r="F9" s="40">
        <f t="shared" si="4"/>
        <v>1</v>
      </c>
      <c r="G9" s="27">
        <f t="shared" si="1"/>
        <v>1</v>
      </c>
      <c r="H9" s="41">
        <f t="shared" si="5"/>
        <v>13</v>
      </c>
      <c r="I9" s="28">
        <f t="shared" si="2"/>
        <v>169</v>
      </c>
      <c r="J9" s="29">
        <f t="shared" si="3"/>
        <v>13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pans="1:21" x14ac:dyDescent="0.25">
      <c r="A10" s="19"/>
      <c r="B10" s="8" t="s">
        <v>7</v>
      </c>
      <c r="C10">
        <v>5</v>
      </c>
      <c r="D10" s="36">
        <v>66</v>
      </c>
      <c r="E10" s="37">
        <v>59</v>
      </c>
      <c r="F10" s="40">
        <f t="shared" si="4"/>
        <v>-6</v>
      </c>
      <c r="G10" s="27">
        <f t="shared" si="1"/>
        <v>36</v>
      </c>
      <c r="H10" s="41">
        <f t="shared" si="5"/>
        <v>-17</v>
      </c>
      <c r="I10" s="28">
        <f t="shared" si="2"/>
        <v>289</v>
      </c>
      <c r="J10" s="29">
        <f t="shared" si="3"/>
        <v>102</v>
      </c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spans="1:21" x14ac:dyDescent="0.25">
      <c r="A11" s="19"/>
      <c r="B11" s="8" t="s">
        <v>2</v>
      </c>
      <c r="C11">
        <v>6</v>
      </c>
      <c r="D11" s="36">
        <v>97</v>
      </c>
      <c r="E11" s="37">
        <v>89</v>
      </c>
      <c r="F11" s="40">
        <f t="shared" si="4"/>
        <v>25</v>
      </c>
      <c r="G11" s="27">
        <f t="shared" si="1"/>
        <v>625</v>
      </c>
      <c r="H11" s="41">
        <f t="shared" si="5"/>
        <v>13</v>
      </c>
      <c r="I11" s="28">
        <f t="shared" si="2"/>
        <v>169</v>
      </c>
      <c r="J11" s="29">
        <f t="shared" si="3"/>
        <v>325</v>
      </c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spans="1:21" x14ac:dyDescent="0.25">
      <c r="A12" s="19"/>
      <c r="B12" s="8" t="s">
        <v>10</v>
      </c>
      <c r="C12">
        <v>7</v>
      </c>
      <c r="D12" s="36">
        <v>82</v>
      </c>
      <c r="E12" s="37">
        <v>78</v>
      </c>
      <c r="F12" s="40">
        <f t="shared" si="4"/>
        <v>10</v>
      </c>
      <c r="G12" s="27">
        <f t="shared" si="1"/>
        <v>100</v>
      </c>
      <c r="H12" s="41">
        <f t="shared" si="5"/>
        <v>2</v>
      </c>
      <c r="I12" s="28">
        <f t="shared" si="2"/>
        <v>4</v>
      </c>
      <c r="J12" s="29">
        <f t="shared" si="3"/>
        <v>20</v>
      </c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</row>
    <row r="13" spans="1:21" x14ac:dyDescent="0.25">
      <c r="A13" s="19"/>
      <c r="B13" s="8" t="s">
        <v>3</v>
      </c>
      <c r="C13">
        <v>8</v>
      </c>
      <c r="D13" s="36">
        <v>51</v>
      </c>
      <c r="E13" s="37">
        <v>59</v>
      </c>
      <c r="F13" s="40">
        <f t="shared" si="4"/>
        <v>-21</v>
      </c>
      <c r="G13" s="27">
        <f t="shared" si="1"/>
        <v>441</v>
      </c>
      <c r="H13" s="41">
        <f t="shared" si="5"/>
        <v>-17</v>
      </c>
      <c r="I13" s="28">
        <f t="shared" si="2"/>
        <v>289</v>
      </c>
      <c r="J13" s="29">
        <f t="shared" si="3"/>
        <v>357</v>
      </c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</row>
    <row r="14" spans="1:21" x14ac:dyDescent="0.25">
      <c r="A14" s="19"/>
      <c r="B14" s="8" t="s">
        <v>5</v>
      </c>
      <c r="C14">
        <v>9</v>
      </c>
      <c r="D14" s="36">
        <v>100</v>
      </c>
      <c r="E14" s="37">
        <v>99</v>
      </c>
      <c r="F14" s="40">
        <f t="shared" si="4"/>
        <v>28</v>
      </c>
      <c r="G14" s="27">
        <f t="shared" si="1"/>
        <v>784</v>
      </c>
      <c r="H14" s="41">
        <f t="shared" si="5"/>
        <v>23</v>
      </c>
      <c r="I14" s="28">
        <f t="shared" si="2"/>
        <v>529</v>
      </c>
      <c r="J14" s="29">
        <f t="shared" si="3"/>
        <v>644</v>
      </c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</row>
    <row r="15" spans="1:21" ht="15.75" thickBot="1" x14ac:dyDescent="0.3">
      <c r="A15" s="19"/>
      <c r="B15" s="9" t="s">
        <v>8</v>
      </c>
      <c r="C15" s="11"/>
      <c r="D15" s="16">
        <f>SUM(D6:D14)</f>
        <v>648</v>
      </c>
      <c r="E15" s="18">
        <f>SUM(E6:E14)</f>
        <v>684</v>
      </c>
      <c r="F15" s="35"/>
      <c r="G15" s="44">
        <f>SUM(G6:G14)</f>
        <v>2684</v>
      </c>
      <c r="H15" s="35"/>
      <c r="I15" s="45">
        <f>SUM(I6:I14)</f>
        <v>1564</v>
      </c>
      <c r="J15" s="46">
        <f>SUM(J6:J14)</f>
        <v>1698</v>
      </c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</row>
    <row r="16" spans="1:21" x14ac:dyDescent="0.25">
      <c r="A16" s="19"/>
      <c r="B16" s="7" t="s">
        <v>9</v>
      </c>
      <c r="C16" s="19"/>
      <c r="D16" s="1">
        <f>D15/9</f>
        <v>72</v>
      </c>
      <c r="E16" s="2">
        <f>E15/9</f>
        <v>76</v>
      </c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</row>
    <row r="17" spans="1:21" x14ac:dyDescent="0.25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</row>
    <row r="18" spans="1:21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</row>
    <row r="19" spans="1:2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</row>
    <row r="20" spans="1:2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</row>
    <row r="21" spans="1:2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</row>
    <row r="22" spans="1:21" x14ac:dyDescent="0.25">
      <c r="A22" s="19"/>
      <c r="B22" s="19"/>
      <c r="C22" s="19"/>
      <c r="D22" s="20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</row>
    <row r="23" spans="1:2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</row>
    <row r="24" spans="1:21" ht="15.75" thickBot="1" x14ac:dyDescent="0.3">
      <c r="A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</row>
    <row r="25" spans="1:21" ht="15.75" customHeight="1" x14ac:dyDescent="0.25">
      <c r="A25" s="19"/>
      <c r="B25" s="52" t="s">
        <v>18</v>
      </c>
      <c r="C25" s="53"/>
      <c r="D25" s="53"/>
      <c r="E25" s="3"/>
      <c r="F25" s="58">
        <v>1656</v>
      </c>
      <c r="G25" s="58"/>
      <c r="H25" s="58"/>
      <c r="I25" s="59" t="s">
        <v>16</v>
      </c>
      <c r="J25" s="48">
        <f>F25/SQRT(F27*H27)</f>
        <v>0.85296937157240005</v>
      </c>
      <c r="K25" s="19"/>
      <c r="L25" s="19"/>
      <c r="M25" s="19"/>
      <c r="O25" s="19"/>
      <c r="P25" s="19"/>
      <c r="Q25" s="19"/>
      <c r="R25" s="19"/>
      <c r="S25" s="19"/>
      <c r="T25" s="19"/>
      <c r="U25" s="19"/>
    </row>
    <row r="26" spans="1:21" ht="7.5" customHeight="1" x14ac:dyDescent="0.25">
      <c r="A26" s="19"/>
      <c r="B26" s="54"/>
      <c r="C26" s="55"/>
      <c r="D26" s="55"/>
      <c r="E26" s="4"/>
      <c r="F26" s="4"/>
      <c r="G26" s="4"/>
      <c r="H26" s="4"/>
      <c r="I26" s="60"/>
      <c r="J26" s="4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</row>
    <row r="27" spans="1:21" ht="16.5" thickBot="1" x14ac:dyDescent="0.3">
      <c r="A27" s="19"/>
      <c r="B27" s="56"/>
      <c r="C27" s="57"/>
      <c r="D27" s="57"/>
      <c r="E27" s="5"/>
      <c r="F27" s="25">
        <v>2410</v>
      </c>
      <c r="G27" s="6" t="s">
        <v>15</v>
      </c>
      <c r="H27" s="26">
        <v>1564</v>
      </c>
      <c r="I27" s="61"/>
      <c r="J27" s="50"/>
      <c r="K27" s="19"/>
      <c r="L27" s="19"/>
      <c r="M27" s="19"/>
      <c r="O27" s="19"/>
      <c r="P27" s="19"/>
      <c r="Q27" s="19"/>
      <c r="R27" s="19"/>
      <c r="S27" s="19"/>
      <c r="T27" s="19"/>
      <c r="U27" s="19"/>
    </row>
    <row r="28" spans="1:21" x14ac:dyDescent="0.25">
      <c r="A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P28" s="19"/>
      <c r="Q28" s="19"/>
      <c r="R28" s="19"/>
      <c r="S28" s="19"/>
      <c r="T28" s="19"/>
      <c r="U28" s="19"/>
    </row>
    <row r="29" spans="1:2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</row>
    <row r="30" spans="1:2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N30" s="19"/>
      <c r="O30" s="19"/>
      <c r="P30" s="19"/>
      <c r="Q30" s="19"/>
      <c r="R30" s="19"/>
      <c r="S30" s="19"/>
      <c r="T30" s="19"/>
      <c r="U30" s="19"/>
    </row>
    <row r="31" spans="1:2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</row>
    <row r="32" spans="1:2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</row>
    <row r="33" spans="1:2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</row>
    <row r="34" spans="1:2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</row>
  </sheetData>
  <sheetProtection algorithmName="SHA-512" hashValue="fHWk2ln+RDnSMHwTlWe+XbG82mrHgk3UrF2QvCxPFh2vgYIVIBK9kBRE1nB2FN76WIDkkHWaPMNyIi3rUfqyZw==" saltValue="G8QXTlpa1BLyQqAnAqJUrg==" spinCount="100000" sheet="1" objects="1" scenarios="1" selectLockedCells="1"/>
  <mergeCells count="5">
    <mergeCell ref="D3:E3"/>
    <mergeCell ref="B25:D27"/>
    <mergeCell ref="F25:H25"/>
    <mergeCell ref="I25:I27"/>
    <mergeCell ref="J25:J27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Korrs rechnen 1</vt:lpstr>
      <vt:lpstr>Korrs rechnen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wolfgang.trapp@fh-mittelstand.de</dc:creator>
  <cp:lastModifiedBy>wolfgang.trapp@fh-mittelstand.de</cp:lastModifiedBy>
  <cp:lastPrinted>2023-10-30T11:06:20Z</cp:lastPrinted>
  <dcterms:created xsi:type="dcterms:W3CDTF">2023-10-22T18:13:38Z</dcterms:created>
  <dcterms:modified xsi:type="dcterms:W3CDTF">2023-10-30T14:55:10Z</dcterms:modified>
</cp:coreProperties>
</file>